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oresightgroupllp-my.sharepoint.com/personal/erevel-chion_foresightgroup_eu/Documents/Documents/Delete/"/>
    </mc:Choice>
  </mc:AlternateContent>
  <xr:revisionPtr revIDLastSave="0" documentId="8_{9541787D-DC9E-4855-A3F7-010911181F08}" xr6:coauthVersionLast="47" xr6:coauthVersionMax="47" xr10:uidLastSave="{00000000-0000-0000-0000-000000000000}"/>
  <bookViews>
    <workbookView xWindow="-28920" yWindow="-120" windowWidth="29040" windowHeight="15720" xr2:uid="{B01752DD-1B0E-46F9-AAA4-93F5E7F60B0F}"/>
  </bookViews>
  <sheets>
    <sheet name="-New-Configuratio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</calcChain>
</file>

<file path=xl/sharedStrings.xml><?xml version="1.0" encoding="utf-8"?>
<sst xmlns="http://schemas.openxmlformats.org/spreadsheetml/2006/main" count="2465" uniqueCount="192">
  <si>
    <t>Company</t>
  </si>
  <si>
    <t>MeetingDate</t>
  </si>
  <si>
    <t>MeetingType</t>
  </si>
  <si>
    <t>CustomerAccountID</t>
  </si>
  <si>
    <t>ProposalLabel</t>
  </si>
  <si>
    <t>ProposalText</t>
  </si>
  <si>
    <t>Mgmt</t>
  </si>
  <si>
    <t>CusPolicy</t>
  </si>
  <si>
    <t>VoteDecision</t>
  </si>
  <si>
    <t>VotesForPercentage</t>
  </si>
  <si>
    <t>VotesAgainstPercentage</t>
  </si>
  <si>
    <t>VotesAbstainPercentage</t>
  </si>
  <si>
    <t>VotesWithheldPercentage</t>
  </si>
  <si>
    <t>Votes1YearPercentage</t>
  </si>
  <si>
    <t>Votes2YearsPercentage</t>
  </si>
  <si>
    <t>Votes3YearsPercentage</t>
  </si>
  <si>
    <t>3I Infrastructure Plc</t>
  </si>
  <si>
    <t>Annual</t>
  </si>
  <si>
    <t>1009160;907910;FIIF;GRIF</t>
  </si>
  <si>
    <t>Accounts and Reports</t>
  </si>
  <si>
    <t>For</t>
  </si>
  <si>
    <t>GRIF LUX</t>
  </si>
  <si>
    <t>Unvoted</t>
  </si>
  <si>
    <t>Remuneration Report</t>
  </si>
  <si>
    <t>Final Dividend</t>
  </si>
  <si>
    <t>Elect Richard Laing</t>
  </si>
  <si>
    <t>Elect Stephanie Hazell</t>
  </si>
  <si>
    <t>Elect Jennifer Dunstan</t>
  </si>
  <si>
    <t>Elect Martin Magee</t>
  </si>
  <si>
    <t>Elect Milton Fernandes</t>
  </si>
  <si>
    <t>Elect Lisa Gordon</t>
  </si>
  <si>
    <t>Appointment of Auditor</t>
  </si>
  <si>
    <t>Authority to Set Auditor's Fees</t>
  </si>
  <si>
    <t>Scrip Dividend</t>
  </si>
  <si>
    <t>Capitalisation of Accounts (Scrip Dividend Scheme)</t>
  </si>
  <si>
    <t>Authority to Issue Shares w/o Preemptive Rights</t>
  </si>
  <si>
    <t>Authority to Repurchase Shares</t>
  </si>
  <si>
    <t>Advanced Drainage Systems Inc</t>
  </si>
  <si>
    <t>7/17/2025</t>
  </si>
  <si>
    <t>Elect D. Scott Barbour</t>
  </si>
  <si>
    <t>Against</t>
  </si>
  <si>
    <t>Elect Anesa T. Chaibi</t>
  </si>
  <si>
    <t>Elect Michael B. Coleman</t>
  </si>
  <si>
    <t>Elect Robert M. Eversole</t>
  </si>
  <si>
    <t>Elect Alexander R. Fischer</t>
  </si>
  <si>
    <t>Elect Tanya D. Fratto</t>
  </si>
  <si>
    <t>Elect Kelly S. Gast</t>
  </si>
  <si>
    <t>Elect Mark Haney</t>
  </si>
  <si>
    <t>Elect Luther C. Kissam IV</t>
  </si>
  <si>
    <t>Elect Manuel J. Perez de la Mesa</t>
  </si>
  <si>
    <t>Elect Anil Seetharam</t>
  </si>
  <si>
    <t>Ratification of Auditor</t>
  </si>
  <si>
    <t>Advisory Vote on Executive Compensation</t>
  </si>
  <si>
    <t>Big Yellow Group plc</t>
  </si>
  <si>
    <t>REF</t>
  </si>
  <si>
    <t>Remuneration Policy</t>
  </si>
  <si>
    <t>Elect James Gibson</t>
  </si>
  <si>
    <t>Elect Anna Keay</t>
  </si>
  <si>
    <t>Elect Vince Niblett</t>
  </si>
  <si>
    <t>Elect John Trotman</t>
  </si>
  <si>
    <t>Elect Nicholas Vetch</t>
  </si>
  <si>
    <t>Elect Laela Pakpour Tabrizi</t>
  </si>
  <si>
    <t>Elect Heather Savory</t>
  </si>
  <si>
    <t>Elect Michael O'Donnell</t>
  </si>
  <si>
    <t>Authority to Issue Shares w/ Preemptive Rights</t>
  </si>
  <si>
    <t>Authority to Issue Shares w/o Preemptive Rights (Specified Capital Investment)</t>
  </si>
  <si>
    <t>Authority to Set General Meeting Notice Period at 14 Days</t>
  </si>
  <si>
    <t>Cordiant Digital Infrastructure Limited</t>
  </si>
  <si>
    <t>7/25/2025</t>
  </si>
  <si>
    <t>Dividend Policy</t>
  </si>
  <si>
    <t>Elect Shonaid Jemmett-Page</t>
  </si>
  <si>
    <t>Elect Sian Hill</t>
  </si>
  <si>
    <t>Elect Marten Pieters</t>
  </si>
  <si>
    <t>Elect Simon Pitcher</t>
  </si>
  <si>
    <t>Payment of Dividends</t>
  </si>
  <si>
    <t>Foresight Environmental Infrastructure Ltd.</t>
  </si>
  <si>
    <t>9/18/2025</t>
  </si>
  <si>
    <t>907910;FIIF</t>
  </si>
  <si>
    <t>Elect Edmond Warner</t>
  </si>
  <si>
    <t>Elect Stephanie Coxon</t>
  </si>
  <si>
    <t>Elect Alan Bates</t>
  </si>
  <si>
    <t>Elect Jo Harrison</t>
  </si>
  <si>
    <t>Elect Nadia Sood</t>
  </si>
  <si>
    <t>Allocation of Profits/Dividends</t>
  </si>
  <si>
    <t>Adoption of New Articles</t>
  </si>
  <si>
    <t>Discontinuation of Investment Trust</t>
  </si>
  <si>
    <t>HICL Infrastructure PLC</t>
  </si>
  <si>
    <t>7/23/2025</t>
  </si>
  <si>
    <t>Elect Michael Bane</t>
  </si>
  <si>
    <t>Elect Rita Akushie</t>
  </si>
  <si>
    <t>Elect Liz Barber</t>
  </si>
  <si>
    <t>Elect Frances Davies</t>
  </si>
  <si>
    <t>Elect Martin Pugh</t>
  </si>
  <si>
    <t>Elect Kenneth D. Reid</t>
  </si>
  <si>
    <t>Elect Graham Sutherland</t>
  </si>
  <si>
    <t>Icon Plc</t>
  </si>
  <si>
    <t>7/22/2025</t>
  </si>
  <si>
    <t>Elect Ciaran Murray</t>
  </si>
  <si>
    <t>Elect Steve Cutler</t>
  </si>
  <si>
    <t>Elect Rónán Murphy</t>
  </si>
  <si>
    <t>Elect John Climax</t>
  </si>
  <si>
    <t>Elect Eugene McCague</t>
  </si>
  <si>
    <t>Elect Julie O'Neill</t>
  </si>
  <si>
    <t>Elect Linda S. Grais</t>
  </si>
  <si>
    <t>Elect Anne C. Whitaker</t>
  </si>
  <si>
    <t>Appointment of Auditor and Authority to Set Fees</t>
  </si>
  <si>
    <t>Authorize Price Range for the Reissuance of Treasury Shares</t>
  </si>
  <si>
    <t>Infratil Ltd</t>
  </si>
  <si>
    <t>8/19/2025</t>
  </si>
  <si>
    <t>1009160;GRIF;GRIF LUX</t>
  </si>
  <si>
    <t>Re-elect Alison R. Gerry</t>
  </si>
  <si>
    <t>Re-elect Kirsty Mactaggart</t>
  </si>
  <si>
    <t>Re-elect Andrew Clark</t>
  </si>
  <si>
    <t>Approve Issue of Securities (FY2024 Incentive Fee)</t>
  </si>
  <si>
    <t>Approve Issue of Securities (FY2025 Incentive Fee)</t>
  </si>
  <si>
    <t>Approve Increase in NEDs' Fee Cap</t>
  </si>
  <si>
    <t>Authorise Board to Set Auditor's Fees</t>
  </si>
  <si>
    <t>LondonMetric Property Plc</t>
  </si>
  <si>
    <t>907910;REF</t>
  </si>
  <si>
    <t>Elect Andrew M. Jones</t>
  </si>
  <si>
    <t>Elect Martin McGann</t>
  </si>
  <si>
    <t>Elect Alistair Elliott</t>
  </si>
  <si>
    <t>Elect Suzanne Avery</t>
  </si>
  <si>
    <t>Elect Robert Fowlds</t>
  </si>
  <si>
    <t>Elect Kitty Patmore</t>
  </si>
  <si>
    <t>Elect Suzy Neubert</t>
  </si>
  <si>
    <t>Elect Nick Leslau</t>
  </si>
  <si>
    <t>Elect Sandy Gumm</t>
  </si>
  <si>
    <t>National Grid Plc</t>
  </si>
  <si>
    <t>1009160;6014364546;FIIF;GRIF</t>
  </si>
  <si>
    <t>Elect Paula Rosput Reynolds</t>
  </si>
  <si>
    <t>Elect John Pettigrew</t>
  </si>
  <si>
    <t>Elect Andy Agg</t>
  </si>
  <si>
    <t>Elect Jacqui Ferguson</t>
  </si>
  <si>
    <t>Elect Ian P. Livingston</t>
  </si>
  <si>
    <t>Elect Iain J. Mackay</t>
  </si>
  <si>
    <t>Elect Anne Robinson</t>
  </si>
  <si>
    <t>Elect Earl L. Shipp</t>
  </si>
  <si>
    <t>Elect Jonathan Silver</t>
  </si>
  <si>
    <t>Elect Antony Wood</t>
  </si>
  <si>
    <t>Elect Martha B. Wyrsch</t>
  </si>
  <si>
    <t>Authorisation of Political Donations</t>
  </si>
  <si>
    <t>Amendment to Borrowing Limit</t>
  </si>
  <si>
    <t>Orsted A/S</t>
  </si>
  <si>
    <t>Special</t>
  </si>
  <si>
    <t>Amendments to Articles (Share Capital)</t>
  </si>
  <si>
    <t>Authorization of Legal Formalities</t>
  </si>
  <si>
    <t>Primary Health Prop.</t>
  </si>
  <si>
    <t>907910;FIIF;REF</t>
  </si>
  <si>
    <t>Assura plc Offer</t>
  </si>
  <si>
    <t>Real Estate Credit Investments Limited</t>
  </si>
  <si>
    <t>9/17/2025</t>
  </si>
  <si>
    <t>Elect Andreas Tautscher</t>
  </si>
  <si>
    <t>Elect Sally-Ann Farnon</t>
  </si>
  <si>
    <t>Elect Colleen McHugh</t>
  </si>
  <si>
    <t>Elect Mark Thompson</t>
  </si>
  <si>
    <t>Continuation of Investment Trust</t>
  </si>
  <si>
    <t>SDCL Energy Efficiency Income Trust Plc.</t>
  </si>
  <si>
    <t>FIIF</t>
  </si>
  <si>
    <t>Elect Anthony Roper</t>
  </si>
  <si>
    <t>Elect Helen Clarkson</t>
  </si>
  <si>
    <t>Elect Chris Knowles</t>
  </si>
  <si>
    <t>Elect Sarika Patel</t>
  </si>
  <si>
    <t>Elect Rosemary Boot</t>
  </si>
  <si>
    <t>Sequoia Economic Infrastructure Income Fund Limited</t>
  </si>
  <si>
    <t>7/29/2025</t>
  </si>
  <si>
    <t>1009160;FIIF;GRIF</t>
  </si>
  <si>
    <t>Elect James Stewart</t>
  </si>
  <si>
    <t>Elect Tim Drayson</t>
  </si>
  <si>
    <t>Elect Margaret Stephens</t>
  </si>
  <si>
    <t>Elect Paul H. Le Page</t>
  </si>
  <si>
    <t>Elect Selina Sagayam</t>
  </si>
  <si>
    <t>Elect Nicola Paul</t>
  </si>
  <si>
    <t>SSE Plc</t>
  </si>
  <si>
    <t>Amendment to Performance Share Plan</t>
  </si>
  <si>
    <t>Elect Lady Elish Frances Angiolini</t>
  </si>
  <si>
    <t>Elect John G. Bason</t>
  </si>
  <si>
    <t>Elect Tony Cocker</t>
  </si>
  <si>
    <t>Elect Debbie Crosbie</t>
  </si>
  <si>
    <t>Elect Sir John A. Manzoni</t>
  </si>
  <si>
    <t>ELECT HIXONIA NYASULU</t>
  </si>
  <si>
    <t>Elect Barry O'Regan</t>
  </si>
  <si>
    <t>Elect Martin Pibworth</t>
  </si>
  <si>
    <t>Elect Melanie Smith</t>
  </si>
  <si>
    <t>Elect Dame Angela Strank</t>
  </si>
  <si>
    <t>Elect Maarten Wetselaar</t>
  </si>
  <si>
    <t>Approval of Net Zero Transition Report and Adoption of Triennial Vote on Net Zero Transition Report</t>
  </si>
  <si>
    <t>VH Global Energy Infrastructure Plc</t>
  </si>
  <si>
    <t>8/28/2025</t>
  </si>
  <si>
    <t>Other</t>
  </si>
  <si>
    <t>Amendment to Investment Policy and Objective</t>
  </si>
  <si>
    <t>Related Party Transactions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</si>
</sst>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HelveticaNeueLT Std"/>
      <family val="2"/>
    </font>
    <font>
      <sz val="11"/>
      <color theme="1"/>
      <name val="HelveticaNeueLT Std"/>
      <family val="2"/>
    </font>
    <font>
      <sz val="18"/>
      <color theme="3"/>
      <name val="Aptos Display"/>
      <family val="2"/>
      <scheme val="major"/>
    </font>
    <font>
      <b/>
      <sz val="15"/>
      <color theme="3"/>
      <name val="HelveticaNeueLT Std"/>
      <family val="2"/>
    </font>
    <font>
      <b/>
      <sz val="13"/>
      <color theme="3"/>
      <name val="HelveticaNeueLT Std"/>
      <family val="2"/>
    </font>
    <font>
      <b/>
      <sz val="11"/>
      <color theme="3"/>
      <name val="HelveticaNeueLT Std"/>
      <family val="2"/>
    </font>
    <font>
      <sz val="11"/>
      <color rgb="FF006100"/>
      <name val="HelveticaNeueLT Std"/>
      <family val="2"/>
    </font>
    <font>
      <sz val="11"/>
      <color rgb="FF9C0006"/>
      <name val="HelveticaNeueLT Std"/>
      <family val="2"/>
    </font>
    <font>
      <sz val="11"/>
      <color rgb="FF9C5700"/>
      <name val="HelveticaNeueLT Std"/>
      <family val="2"/>
    </font>
    <font>
      <sz val="11"/>
      <color rgb="FF3F3F76"/>
      <name val="HelveticaNeueLT Std"/>
      <family val="2"/>
    </font>
    <font>
      <b/>
      <sz val="11"/>
      <color rgb="FF3F3F3F"/>
      <name val="HelveticaNeueLT Std"/>
      <family val="2"/>
    </font>
    <font>
      <b/>
      <sz val="11"/>
      <color rgb="FFFA7D00"/>
      <name val="HelveticaNeueLT Std"/>
      <family val="2"/>
    </font>
    <font>
      <sz val="11"/>
      <color rgb="FFFA7D00"/>
      <name val="HelveticaNeueLT Std"/>
      <family val="2"/>
    </font>
    <font>
      <b/>
      <sz val="11"/>
      <color theme="0"/>
      <name val="HelveticaNeueLT Std"/>
      <family val="2"/>
    </font>
    <font>
      <sz val="11"/>
      <color rgb="FFFF0000"/>
      <name val="HelveticaNeueLT Std"/>
      <family val="2"/>
    </font>
    <font>
      <i/>
      <sz val="11"/>
      <color rgb="FF7F7F7F"/>
      <name val="HelveticaNeueLT Std"/>
      <family val="2"/>
    </font>
    <font>
      <b/>
      <sz val="11"/>
      <color theme="1"/>
      <name val="HelveticaNeueLT Std"/>
      <family val="2"/>
    </font>
    <font>
      <sz val="11"/>
      <color theme="0"/>
      <name val="HelveticaNeueLT Std"/>
      <family val="2"/>
    </font>
    <font>
      <b/>
      <sz val="11"/>
      <color theme="1"/>
      <name val="HelveticaNeueLT Std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14" fontId="0" fillId="0" borderId="0" xfId="0" applyNumberFormat="1"/>
    <xf numFmtId="0" fontId="18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4379A-18D9-4FA6-B9EB-6285EEC0346B}">
  <dimension ref="A1:P329"/>
  <sheetViews>
    <sheetView tabSelected="1" workbookViewId="0">
      <selection activeCell="D12" sqref="D12"/>
    </sheetView>
  </sheetViews>
  <sheetFormatPr defaultRowHeight="14.25"/>
  <cols>
    <col min="1" max="1" width="46.125" bestFit="1" customWidth="1"/>
    <col min="2" max="2" width="11" bestFit="1" customWidth="1"/>
    <col min="3" max="3" width="11.125" bestFit="1" customWidth="1"/>
    <col min="4" max="4" width="27.125" bestFit="1" customWidth="1"/>
    <col min="5" max="5" width="12.5" bestFit="1" customWidth="1"/>
    <col min="6" max="6" width="82.75" bestFit="1" customWidth="1"/>
    <col min="7" max="7" width="6.875" bestFit="1" customWidth="1"/>
    <col min="8" max="8" width="9.125" bestFit="1" customWidth="1"/>
    <col min="9" max="9" width="11.625" bestFit="1" customWidth="1"/>
    <col min="10" max="10" width="17.875" bestFit="1" customWidth="1"/>
    <col min="11" max="12" width="21.25" bestFit="1" customWidth="1"/>
    <col min="13" max="13" width="22.375" bestFit="1" customWidth="1"/>
    <col min="14" max="14" width="19.875" bestFit="1" customWidth="1"/>
    <col min="15" max="16" width="20.875" bestFit="1" customWidth="1"/>
  </cols>
  <sheetData>
    <row r="1" spans="1:16" s="2" customFormat="1" ht="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</row>
    <row r="2" spans="1:16">
      <c r="A2" t="s">
        <v>16</v>
      </c>
      <c r="B2" s="1">
        <v>45723</v>
      </c>
      <c r="C2" t="s">
        <v>17</v>
      </c>
      <c r="D2" t="s">
        <v>18</v>
      </c>
      <c r="E2" t="str">
        <f>"1"</f>
        <v>1</v>
      </c>
      <c r="F2" t="s">
        <v>19</v>
      </c>
      <c r="G2" t="s">
        <v>20</v>
      </c>
      <c r="H2" t="s">
        <v>20</v>
      </c>
      <c r="I2" t="s">
        <v>20</v>
      </c>
      <c r="J2">
        <v>99.09</v>
      </c>
      <c r="K2">
        <v>0.9</v>
      </c>
      <c r="L2">
        <v>0</v>
      </c>
      <c r="M2">
        <v>0</v>
      </c>
      <c r="N2">
        <v>0</v>
      </c>
      <c r="O2">
        <v>0</v>
      </c>
      <c r="P2">
        <v>0</v>
      </c>
    </row>
    <row r="3" spans="1:16">
      <c r="A3" t="s">
        <v>16</v>
      </c>
      <c r="B3" s="1">
        <v>45723</v>
      </c>
      <c r="C3" t="s">
        <v>17</v>
      </c>
      <c r="D3" t="s">
        <v>21</v>
      </c>
      <c r="E3" t="str">
        <f>"1"</f>
        <v>1</v>
      </c>
      <c r="F3" t="s">
        <v>19</v>
      </c>
      <c r="G3" t="s">
        <v>20</v>
      </c>
      <c r="H3" t="s">
        <v>20</v>
      </c>
      <c r="I3" t="s">
        <v>22</v>
      </c>
      <c r="J3">
        <v>99.09</v>
      </c>
      <c r="K3">
        <v>0.9</v>
      </c>
      <c r="L3">
        <v>0</v>
      </c>
      <c r="M3">
        <v>0</v>
      </c>
      <c r="N3">
        <v>0</v>
      </c>
      <c r="O3">
        <v>0</v>
      </c>
      <c r="P3">
        <v>0</v>
      </c>
    </row>
    <row r="4" spans="1:16">
      <c r="A4" t="s">
        <v>16</v>
      </c>
      <c r="B4" s="1">
        <v>45723</v>
      </c>
      <c r="C4" t="s">
        <v>17</v>
      </c>
      <c r="D4" t="s">
        <v>18</v>
      </c>
      <c r="E4" t="str">
        <f>"2"</f>
        <v>2</v>
      </c>
      <c r="F4" t="s">
        <v>23</v>
      </c>
      <c r="G4" t="s">
        <v>20</v>
      </c>
      <c r="H4" t="s">
        <v>20</v>
      </c>
      <c r="I4" t="s">
        <v>20</v>
      </c>
      <c r="J4">
        <v>99.94</v>
      </c>
      <c r="K4">
        <v>0.05</v>
      </c>
      <c r="L4">
        <v>0.01</v>
      </c>
      <c r="M4">
        <v>0</v>
      </c>
      <c r="N4">
        <v>0</v>
      </c>
      <c r="O4">
        <v>0</v>
      </c>
      <c r="P4">
        <v>0</v>
      </c>
    </row>
    <row r="5" spans="1:16">
      <c r="A5" t="s">
        <v>16</v>
      </c>
      <c r="B5" s="1">
        <v>45723</v>
      </c>
      <c r="C5" t="s">
        <v>17</v>
      </c>
      <c r="D5" t="s">
        <v>21</v>
      </c>
      <c r="E5" t="str">
        <f>"2"</f>
        <v>2</v>
      </c>
      <c r="F5" t="s">
        <v>23</v>
      </c>
      <c r="G5" t="s">
        <v>20</v>
      </c>
      <c r="H5" t="s">
        <v>20</v>
      </c>
      <c r="I5" t="s">
        <v>22</v>
      </c>
      <c r="J5">
        <v>99.94</v>
      </c>
      <c r="K5">
        <v>0.05</v>
      </c>
      <c r="L5">
        <v>0.01</v>
      </c>
      <c r="M5">
        <v>0</v>
      </c>
      <c r="N5">
        <v>0</v>
      </c>
      <c r="O5">
        <v>0</v>
      </c>
      <c r="P5">
        <v>0</v>
      </c>
    </row>
    <row r="6" spans="1:16">
      <c r="A6" t="s">
        <v>16</v>
      </c>
      <c r="B6" s="1">
        <v>45723</v>
      </c>
      <c r="C6" t="s">
        <v>17</v>
      </c>
      <c r="D6" t="s">
        <v>18</v>
      </c>
      <c r="E6" t="str">
        <f>"3"</f>
        <v>3</v>
      </c>
      <c r="F6" t="s">
        <v>24</v>
      </c>
      <c r="G6" t="s">
        <v>20</v>
      </c>
      <c r="H6" t="s">
        <v>20</v>
      </c>
      <c r="I6" t="s">
        <v>20</v>
      </c>
      <c r="J6">
        <v>100</v>
      </c>
      <c r="K6">
        <v>0</v>
      </c>
      <c r="L6">
        <v>0</v>
      </c>
      <c r="M6">
        <v>0</v>
      </c>
      <c r="N6">
        <v>0</v>
      </c>
      <c r="O6">
        <v>0</v>
      </c>
      <c r="P6">
        <v>0</v>
      </c>
    </row>
    <row r="7" spans="1:16">
      <c r="A7" t="s">
        <v>16</v>
      </c>
      <c r="B7" s="1">
        <v>45723</v>
      </c>
      <c r="C7" t="s">
        <v>17</v>
      </c>
      <c r="D7" t="s">
        <v>21</v>
      </c>
      <c r="E7" t="str">
        <f>"3"</f>
        <v>3</v>
      </c>
      <c r="F7" t="s">
        <v>24</v>
      </c>
      <c r="G7" t="s">
        <v>20</v>
      </c>
      <c r="H7" t="s">
        <v>20</v>
      </c>
      <c r="I7" t="s">
        <v>22</v>
      </c>
      <c r="J7">
        <v>100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</row>
    <row r="8" spans="1:16">
      <c r="A8" t="s">
        <v>16</v>
      </c>
      <c r="B8" s="1">
        <v>45723</v>
      </c>
      <c r="C8" t="s">
        <v>17</v>
      </c>
      <c r="D8" t="s">
        <v>18</v>
      </c>
      <c r="E8" t="str">
        <f>"4"</f>
        <v>4</v>
      </c>
      <c r="F8" t="s">
        <v>25</v>
      </c>
      <c r="G8" t="s">
        <v>20</v>
      </c>
      <c r="H8" t="s">
        <v>20</v>
      </c>
      <c r="I8" t="s">
        <v>20</v>
      </c>
      <c r="J8">
        <v>94.32</v>
      </c>
      <c r="K8">
        <v>5.67</v>
      </c>
      <c r="L8">
        <v>0.01</v>
      </c>
      <c r="M8">
        <v>0</v>
      </c>
      <c r="N8">
        <v>0</v>
      </c>
      <c r="O8">
        <v>0</v>
      </c>
      <c r="P8">
        <v>0</v>
      </c>
    </row>
    <row r="9" spans="1:16">
      <c r="A9" t="s">
        <v>16</v>
      </c>
      <c r="B9" s="1">
        <v>45723</v>
      </c>
      <c r="C9" t="s">
        <v>17</v>
      </c>
      <c r="D9" t="s">
        <v>21</v>
      </c>
      <c r="E9" t="str">
        <f>"4"</f>
        <v>4</v>
      </c>
      <c r="F9" t="s">
        <v>25</v>
      </c>
      <c r="G9" t="s">
        <v>20</v>
      </c>
      <c r="H9" t="s">
        <v>20</v>
      </c>
      <c r="I9" t="s">
        <v>22</v>
      </c>
      <c r="J9">
        <v>94.32</v>
      </c>
      <c r="K9">
        <v>5.67</v>
      </c>
      <c r="L9">
        <v>0.01</v>
      </c>
      <c r="M9">
        <v>0</v>
      </c>
      <c r="N9">
        <v>0</v>
      </c>
      <c r="O9">
        <v>0</v>
      </c>
      <c r="P9">
        <v>0</v>
      </c>
    </row>
    <row r="10" spans="1:16">
      <c r="A10" t="s">
        <v>16</v>
      </c>
      <c r="B10" s="1">
        <v>45723</v>
      </c>
      <c r="C10" t="s">
        <v>17</v>
      </c>
      <c r="D10" t="s">
        <v>18</v>
      </c>
      <c r="E10" t="str">
        <f>"5"</f>
        <v>5</v>
      </c>
      <c r="F10" t="s">
        <v>26</v>
      </c>
      <c r="G10" t="s">
        <v>20</v>
      </c>
      <c r="H10" t="s">
        <v>20</v>
      </c>
      <c r="I10" t="s">
        <v>20</v>
      </c>
      <c r="J10">
        <v>99.42</v>
      </c>
      <c r="K10">
        <v>0.56999999999999995</v>
      </c>
      <c r="L10">
        <v>0.01</v>
      </c>
      <c r="M10">
        <v>0</v>
      </c>
      <c r="N10">
        <v>0</v>
      </c>
      <c r="O10">
        <v>0</v>
      </c>
      <c r="P10">
        <v>0</v>
      </c>
    </row>
    <row r="11" spans="1:16">
      <c r="A11" t="s">
        <v>16</v>
      </c>
      <c r="B11" s="1">
        <v>45723</v>
      </c>
      <c r="C11" t="s">
        <v>17</v>
      </c>
      <c r="D11" t="s">
        <v>21</v>
      </c>
      <c r="E11" t="str">
        <f>"5"</f>
        <v>5</v>
      </c>
      <c r="F11" t="s">
        <v>26</v>
      </c>
      <c r="G11" t="s">
        <v>20</v>
      </c>
      <c r="H11" t="s">
        <v>20</v>
      </c>
      <c r="I11" t="s">
        <v>22</v>
      </c>
      <c r="J11">
        <v>99.42</v>
      </c>
      <c r="K11">
        <v>0.56999999999999995</v>
      </c>
      <c r="L11">
        <v>0.01</v>
      </c>
      <c r="M11">
        <v>0</v>
      </c>
      <c r="N11">
        <v>0</v>
      </c>
      <c r="O11">
        <v>0</v>
      </c>
      <c r="P11">
        <v>0</v>
      </c>
    </row>
    <row r="12" spans="1:16">
      <c r="A12" t="s">
        <v>16</v>
      </c>
      <c r="B12" s="1">
        <v>45723</v>
      </c>
      <c r="C12" t="s">
        <v>17</v>
      </c>
      <c r="D12" t="s">
        <v>18</v>
      </c>
      <c r="E12" t="str">
        <f>"6"</f>
        <v>6</v>
      </c>
      <c r="F12" t="s">
        <v>27</v>
      </c>
      <c r="G12" t="s">
        <v>20</v>
      </c>
      <c r="H12" t="s">
        <v>20</v>
      </c>
      <c r="I12" t="s">
        <v>20</v>
      </c>
      <c r="J12">
        <v>93.46</v>
      </c>
      <c r="K12">
        <v>6.53</v>
      </c>
      <c r="L12">
        <v>0.01</v>
      </c>
      <c r="M12">
        <v>0</v>
      </c>
      <c r="N12">
        <v>0</v>
      </c>
      <c r="O12">
        <v>0</v>
      </c>
      <c r="P12">
        <v>0</v>
      </c>
    </row>
    <row r="13" spans="1:16">
      <c r="A13" t="s">
        <v>16</v>
      </c>
      <c r="B13" s="1">
        <v>45723</v>
      </c>
      <c r="C13" t="s">
        <v>17</v>
      </c>
      <c r="D13" t="s">
        <v>21</v>
      </c>
      <c r="E13" t="str">
        <f>"6"</f>
        <v>6</v>
      </c>
      <c r="F13" t="s">
        <v>27</v>
      </c>
      <c r="G13" t="s">
        <v>20</v>
      </c>
      <c r="H13" t="s">
        <v>20</v>
      </c>
      <c r="I13" t="s">
        <v>22</v>
      </c>
      <c r="J13">
        <v>93.46</v>
      </c>
      <c r="K13">
        <v>6.53</v>
      </c>
      <c r="L13">
        <v>0.01</v>
      </c>
      <c r="M13">
        <v>0</v>
      </c>
      <c r="N13">
        <v>0</v>
      </c>
      <c r="O13">
        <v>0</v>
      </c>
      <c r="P13">
        <v>0</v>
      </c>
    </row>
    <row r="14" spans="1:16">
      <c r="A14" t="s">
        <v>16</v>
      </c>
      <c r="B14" s="1">
        <v>45723</v>
      </c>
      <c r="C14" t="s">
        <v>17</v>
      </c>
      <c r="D14" t="s">
        <v>18</v>
      </c>
      <c r="E14" t="str">
        <f>"7"</f>
        <v>7</v>
      </c>
      <c r="F14" t="s">
        <v>28</v>
      </c>
      <c r="G14" t="s">
        <v>20</v>
      </c>
      <c r="H14" t="s">
        <v>20</v>
      </c>
      <c r="I14" t="s">
        <v>20</v>
      </c>
      <c r="J14">
        <v>99.42</v>
      </c>
      <c r="K14">
        <v>0.56999999999999995</v>
      </c>
      <c r="L14">
        <v>0.01</v>
      </c>
      <c r="M14">
        <v>0</v>
      </c>
      <c r="N14">
        <v>0</v>
      </c>
      <c r="O14">
        <v>0</v>
      </c>
      <c r="P14">
        <v>0</v>
      </c>
    </row>
    <row r="15" spans="1:16">
      <c r="A15" t="s">
        <v>16</v>
      </c>
      <c r="B15" s="1">
        <v>45723</v>
      </c>
      <c r="C15" t="s">
        <v>17</v>
      </c>
      <c r="D15" t="s">
        <v>21</v>
      </c>
      <c r="E15" t="str">
        <f>"7"</f>
        <v>7</v>
      </c>
      <c r="F15" t="s">
        <v>28</v>
      </c>
      <c r="G15" t="s">
        <v>20</v>
      </c>
      <c r="H15" t="s">
        <v>20</v>
      </c>
      <c r="I15" t="s">
        <v>22</v>
      </c>
      <c r="J15">
        <v>99.42</v>
      </c>
      <c r="K15">
        <v>0.56999999999999995</v>
      </c>
      <c r="L15">
        <v>0.01</v>
      </c>
      <c r="M15">
        <v>0</v>
      </c>
      <c r="N15">
        <v>0</v>
      </c>
      <c r="O15">
        <v>0</v>
      </c>
      <c r="P15">
        <v>0</v>
      </c>
    </row>
    <row r="16" spans="1:16">
      <c r="A16" t="s">
        <v>16</v>
      </c>
      <c r="B16" s="1">
        <v>45723</v>
      </c>
      <c r="C16" t="s">
        <v>17</v>
      </c>
      <c r="D16" t="s">
        <v>18</v>
      </c>
      <c r="E16" t="str">
        <f>"8"</f>
        <v>8</v>
      </c>
      <c r="F16" t="s">
        <v>29</v>
      </c>
      <c r="G16" t="s">
        <v>20</v>
      </c>
      <c r="H16" t="s">
        <v>20</v>
      </c>
      <c r="I16" t="s">
        <v>20</v>
      </c>
      <c r="J16">
        <v>99.42</v>
      </c>
      <c r="K16">
        <v>0.56999999999999995</v>
      </c>
      <c r="L16">
        <v>0.01</v>
      </c>
      <c r="M16">
        <v>0</v>
      </c>
      <c r="N16">
        <v>0</v>
      </c>
      <c r="O16">
        <v>0</v>
      </c>
      <c r="P16">
        <v>0</v>
      </c>
    </row>
    <row r="17" spans="1:16">
      <c r="A17" t="s">
        <v>16</v>
      </c>
      <c r="B17" s="1">
        <v>45723</v>
      </c>
      <c r="C17" t="s">
        <v>17</v>
      </c>
      <c r="D17" t="s">
        <v>21</v>
      </c>
      <c r="E17" t="str">
        <f>"8"</f>
        <v>8</v>
      </c>
      <c r="F17" t="s">
        <v>29</v>
      </c>
      <c r="G17" t="s">
        <v>20</v>
      </c>
      <c r="H17" t="s">
        <v>20</v>
      </c>
      <c r="I17" t="s">
        <v>22</v>
      </c>
      <c r="J17">
        <v>99.42</v>
      </c>
      <c r="K17">
        <v>0.56999999999999995</v>
      </c>
      <c r="L17">
        <v>0.01</v>
      </c>
      <c r="M17">
        <v>0</v>
      </c>
      <c r="N17">
        <v>0</v>
      </c>
      <c r="O17">
        <v>0</v>
      </c>
      <c r="P17">
        <v>0</v>
      </c>
    </row>
    <row r="18" spans="1:16">
      <c r="A18" t="s">
        <v>16</v>
      </c>
      <c r="B18" s="1">
        <v>45723</v>
      </c>
      <c r="C18" t="s">
        <v>17</v>
      </c>
      <c r="D18" t="s">
        <v>18</v>
      </c>
      <c r="E18" t="str">
        <f>"9"</f>
        <v>9</v>
      </c>
      <c r="F18" t="s">
        <v>30</v>
      </c>
      <c r="G18" t="s">
        <v>20</v>
      </c>
      <c r="H18" t="s">
        <v>20</v>
      </c>
      <c r="I18" t="s">
        <v>20</v>
      </c>
      <c r="J18">
        <v>99.97</v>
      </c>
      <c r="K18">
        <v>0.02</v>
      </c>
      <c r="L18">
        <v>0.01</v>
      </c>
      <c r="M18">
        <v>0</v>
      </c>
      <c r="N18">
        <v>0</v>
      </c>
      <c r="O18">
        <v>0</v>
      </c>
      <c r="P18">
        <v>0</v>
      </c>
    </row>
    <row r="19" spans="1:16">
      <c r="A19" t="s">
        <v>16</v>
      </c>
      <c r="B19" s="1">
        <v>45723</v>
      </c>
      <c r="C19" t="s">
        <v>17</v>
      </c>
      <c r="D19" t="s">
        <v>21</v>
      </c>
      <c r="E19" t="str">
        <f>"9"</f>
        <v>9</v>
      </c>
      <c r="F19" t="s">
        <v>30</v>
      </c>
      <c r="G19" t="s">
        <v>20</v>
      </c>
      <c r="H19" t="s">
        <v>20</v>
      </c>
      <c r="I19" t="s">
        <v>22</v>
      </c>
      <c r="J19">
        <v>99.97</v>
      </c>
      <c r="K19">
        <v>0.02</v>
      </c>
      <c r="L19">
        <v>0.01</v>
      </c>
      <c r="M19">
        <v>0</v>
      </c>
      <c r="N19">
        <v>0</v>
      </c>
      <c r="O19">
        <v>0</v>
      </c>
      <c r="P19">
        <v>0</v>
      </c>
    </row>
    <row r="20" spans="1:16">
      <c r="A20" t="s">
        <v>16</v>
      </c>
      <c r="B20" s="1">
        <v>45723</v>
      </c>
      <c r="C20" t="s">
        <v>17</v>
      </c>
      <c r="D20" t="s">
        <v>18</v>
      </c>
      <c r="E20" t="str">
        <f>"10"</f>
        <v>10</v>
      </c>
      <c r="F20" t="s">
        <v>31</v>
      </c>
      <c r="G20" t="s">
        <v>20</v>
      </c>
      <c r="H20" t="s">
        <v>20</v>
      </c>
      <c r="I20" t="s">
        <v>20</v>
      </c>
      <c r="J20">
        <v>98.99</v>
      </c>
      <c r="K20">
        <v>0.26</v>
      </c>
      <c r="L20">
        <v>0.75</v>
      </c>
      <c r="M20">
        <v>0</v>
      </c>
      <c r="N20">
        <v>0</v>
      </c>
      <c r="O20">
        <v>0</v>
      </c>
      <c r="P20">
        <v>0</v>
      </c>
    </row>
    <row r="21" spans="1:16">
      <c r="A21" t="s">
        <v>16</v>
      </c>
      <c r="B21" s="1">
        <v>45723</v>
      </c>
      <c r="C21" t="s">
        <v>17</v>
      </c>
      <c r="D21" t="s">
        <v>21</v>
      </c>
      <c r="E21" t="str">
        <f>"10"</f>
        <v>10</v>
      </c>
      <c r="F21" t="s">
        <v>31</v>
      </c>
      <c r="G21" t="s">
        <v>20</v>
      </c>
      <c r="H21" t="s">
        <v>20</v>
      </c>
      <c r="I21" t="s">
        <v>22</v>
      </c>
      <c r="J21">
        <v>98.99</v>
      </c>
      <c r="K21">
        <v>0.26</v>
      </c>
      <c r="L21">
        <v>0.75</v>
      </c>
      <c r="M21">
        <v>0</v>
      </c>
      <c r="N21">
        <v>0</v>
      </c>
      <c r="O21">
        <v>0</v>
      </c>
      <c r="P21">
        <v>0</v>
      </c>
    </row>
    <row r="22" spans="1:16">
      <c r="A22" t="s">
        <v>16</v>
      </c>
      <c r="B22" s="1">
        <v>45723</v>
      </c>
      <c r="C22" t="s">
        <v>17</v>
      </c>
      <c r="D22" t="s">
        <v>18</v>
      </c>
      <c r="E22" t="str">
        <f>"11"</f>
        <v>11</v>
      </c>
      <c r="F22" t="s">
        <v>32</v>
      </c>
      <c r="G22" t="s">
        <v>20</v>
      </c>
      <c r="H22" t="s">
        <v>20</v>
      </c>
      <c r="I22" t="s">
        <v>20</v>
      </c>
      <c r="J22">
        <v>99.74</v>
      </c>
      <c r="K22">
        <v>0.25</v>
      </c>
      <c r="L22">
        <v>0.01</v>
      </c>
      <c r="M22">
        <v>0</v>
      </c>
      <c r="N22">
        <v>0</v>
      </c>
      <c r="O22">
        <v>0</v>
      </c>
      <c r="P22">
        <v>0</v>
      </c>
    </row>
    <row r="23" spans="1:16">
      <c r="A23" t="s">
        <v>16</v>
      </c>
      <c r="B23" s="1">
        <v>45723</v>
      </c>
      <c r="C23" t="s">
        <v>17</v>
      </c>
      <c r="D23" t="s">
        <v>21</v>
      </c>
      <c r="E23" t="str">
        <f>"11"</f>
        <v>11</v>
      </c>
      <c r="F23" t="s">
        <v>32</v>
      </c>
      <c r="G23" t="s">
        <v>20</v>
      </c>
      <c r="H23" t="s">
        <v>20</v>
      </c>
      <c r="I23" t="s">
        <v>22</v>
      </c>
      <c r="J23">
        <v>99.74</v>
      </c>
      <c r="K23">
        <v>0.25</v>
      </c>
      <c r="L23">
        <v>0.01</v>
      </c>
      <c r="M23">
        <v>0</v>
      </c>
      <c r="N23">
        <v>0</v>
      </c>
      <c r="O23">
        <v>0</v>
      </c>
      <c r="P23">
        <v>0</v>
      </c>
    </row>
    <row r="24" spans="1:16">
      <c r="A24" t="s">
        <v>16</v>
      </c>
      <c r="B24" s="1">
        <v>45723</v>
      </c>
      <c r="C24" t="s">
        <v>17</v>
      </c>
      <c r="D24" t="s">
        <v>18</v>
      </c>
      <c r="E24" t="str">
        <f>"12"</f>
        <v>12</v>
      </c>
      <c r="F24" t="s">
        <v>33</v>
      </c>
      <c r="G24" t="s">
        <v>20</v>
      </c>
      <c r="H24" t="s">
        <v>20</v>
      </c>
      <c r="I24" t="s">
        <v>20</v>
      </c>
      <c r="J24">
        <v>99.98</v>
      </c>
      <c r="K24">
        <v>0.02</v>
      </c>
      <c r="L24">
        <v>0</v>
      </c>
      <c r="M24">
        <v>0</v>
      </c>
      <c r="N24">
        <v>0</v>
      </c>
      <c r="O24">
        <v>0</v>
      </c>
      <c r="P24">
        <v>0</v>
      </c>
    </row>
    <row r="25" spans="1:16">
      <c r="A25" t="s">
        <v>16</v>
      </c>
      <c r="B25" s="1">
        <v>45723</v>
      </c>
      <c r="C25" t="s">
        <v>17</v>
      </c>
      <c r="D25" t="s">
        <v>21</v>
      </c>
      <c r="E25" t="str">
        <f>"12"</f>
        <v>12</v>
      </c>
      <c r="F25" t="s">
        <v>33</v>
      </c>
      <c r="G25" t="s">
        <v>20</v>
      </c>
      <c r="H25" t="s">
        <v>20</v>
      </c>
      <c r="I25" t="s">
        <v>22</v>
      </c>
      <c r="J25">
        <v>99.98</v>
      </c>
      <c r="K25">
        <v>0.02</v>
      </c>
      <c r="L25">
        <v>0</v>
      </c>
      <c r="M25">
        <v>0</v>
      </c>
      <c r="N25">
        <v>0</v>
      </c>
      <c r="O25">
        <v>0</v>
      </c>
      <c r="P25">
        <v>0</v>
      </c>
    </row>
    <row r="26" spans="1:16">
      <c r="A26" t="s">
        <v>16</v>
      </c>
      <c r="B26" s="1">
        <v>45723</v>
      </c>
      <c r="C26" t="s">
        <v>17</v>
      </c>
      <c r="D26" t="s">
        <v>18</v>
      </c>
      <c r="E26" t="str">
        <f>"13"</f>
        <v>13</v>
      </c>
      <c r="F26" t="s">
        <v>34</v>
      </c>
      <c r="G26" t="s">
        <v>20</v>
      </c>
      <c r="H26" t="s">
        <v>20</v>
      </c>
      <c r="I26" t="s">
        <v>20</v>
      </c>
      <c r="J26">
        <v>99.98</v>
      </c>
      <c r="K26">
        <v>0.02</v>
      </c>
      <c r="L26">
        <v>0</v>
      </c>
      <c r="M26">
        <v>0</v>
      </c>
      <c r="N26">
        <v>0</v>
      </c>
      <c r="O26">
        <v>0</v>
      </c>
      <c r="P26">
        <v>0</v>
      </c>
    </row>
    <row r="27" spans="1:16">
      <c r="A27" t="s">
        <v>16</v>
      </c>
      <c r="B27" s="1">
        <v>45723</v>
      </c>
      <c r="C27" t="s">
        <v>17</v>
      </c>
      <c r="D27" t="s">
        <v>21</v>
      </c>
      <c r="E27" t="str">
        <f>"13"</f>
        <v>13</v>
      </c>
      <c r="F27" t="s">
        <v>34</v>
      </c>
      <c r="G27" t="s">
        <v>20</v>
      </c>
      <c r="H27" t="s">
        <v>20</v>
      </c>
      <c r="I27" t="s">
        <v>22</v>
      </c>
      <c r="J27">
        <v>99.98</v>
      </c>
      <c r="K27">
        <v>0.02</v>
      </c>
      <c r="L27">
        <v>0</v>
      </c>
      <c r="M27">
        <v>0</v>
      </c>
      <c r="N27">
        <v>0</v>
      </c>
      <c r="O27">
        <v>0</v>
      </c>
      <c r="P27">
        <v>0</v>
      </c>
    </row>
    <row r="28" spans="1:16">
      <c r="A28" t="s">
        <v>16</v>
      </c>
      <c r="B28" s="1">
        <v>45723</v>
      </c>
      <c r="C28" t="s">
        <v>17</v>
      </c>
      <c r="D28" t="s">
        <v>18</v>
      </c>
      <c r="E28" t="str">
        <f>"14"</f>
        <v>14</v>
      </c>
      <c r="F28" t="s">
        <v>35</v>
      </c>
      <c r="G28" t="s">
        <v>20</v>
      </c>
      <c r="H28" t="s">
        <v>20</v>
      </c>
      <c r="I28" t="s">
        <v>20</v>
      </c>
      <c r="J28">
        <v>98.29</v>
      </c>
      <c r="K28">
        <v>1.71</v>
      </c>
      <c r="L28">
        <v>0.01</v>
      </c>
      <c r="M28">
        <v>0</v>
      </c>
      <c r="N28">
        <v>0</v>
      </c>
      <c r="O28">
        <v>0</v>
      </c>
      <c r="P28">
        <v>0</v>
      </c>
    </row>
    <row r="29" spans="1:16">
      <c r="A29" t="s">
        <v>16</v>
      </c>
      <c r="B29" s="1">
        <v>45723</v>
      </c>
      <c r="C29" t="s">
        <v>17</v>
      </c>
      <c r="D29" t="s">
        <v>21</v>
      </c>
      <c r="E29" t="str">
        <f>"14"</f>
        <v>14</v>
      </c>
      <c r="F29" t="s">
        <v>35</v>
      </c>
      <c r="G29" t="s">
        <v>20</v>
      </c>
      <c r="H29" t="s">
        <v>20</v>
      </c>
      <c r="I29" t="s">
        <v>22</v>
      </c>
      <c r="J29">
        <v>98.29</v>
      </c>
      <c r="K29">
        <v>1.71</v>
      </c>
      <c r="L29">
        <v>0.01</v>
      </c>
      <c r="M29">
        <v>0</v>
      </c>
      <c r="N29">
        <v>0</v>
      </c>
      <c r="O29">
        <v>0</v>
      </c>
      <c r="P29">
        <v>0</v>
      </c>
    </row>
    <row r="30" spans="1:16">
      <c r="A30" t="s">
        <v>16</v>
      </c>
      <c r="B30" s="1">
        <v>45723</v>
      </c>
      <c r="C30" t="s">
        <v>17</v>
      </c>
      <c r="D30" t="s">
        <v>18</v>
      </c>
      <c r="E30" t="str">
        <f>"15"</f>
        <v>15</v>
      </c>
      <c r="F30" t="s">
        <v>36</v>
      </c>
      <c r="G30" t="s">
        <v>20</v>
      </c>
      <c r="H30" t="s">
        <v>20</v>
      </c>
      <c r="I30" t="s">
        <v>20</v>
      </c>
      <c r="J30">
        <v>99.96</v>
      </c>
      <c r="K30">
        <v>0.01</v>
      </c>
      <c r="L30">
        <v>0.03</v>
      </c>
      <c r="M30">
        <v>0</v>
      </c>
      <c r="N30">
        <v>0</v>
      </c>
      <c r="O30">
        <v>0</v>
      </c>
      <c r="P30">
        <v>0</v>
      </c>
    </row>
    <row r="31" spans="1:16">
      <c r="A31" t="s">
        <v>16</v>
      </c>
      <c r="B31" s="1">
        <v>45723</v>
      </c>
      <c r="C31" t="s">
        <v>17</v>
      </c>
      <c r="D31" t="s">
        <v>21</v>
      </c>
      <c r="E31" t="str">
        <f>"15"</f>
        <v>15</v>
      </c>
      <c r="F31" t="s">
        <v>36</v>
      </c>
      <c r="G31" t="s">
        <v>20</v>
      </c>
      <c r="H31" t="s">
        <v>20</v>
      </c>
      <c r="I31" t="s">
        <v>22</v>
      </c>
      <c r="J31">
        <v>99.96</v>
      </c>
      <c r="K31">
        <v>0.01</v>
      </c>
      <c r="L31">
        <v>0.03</v>
      </c>
      <c r="M31">
        <v>0</v>
      </c>
      <c r="N31">
        <v>0</v>
      </c>
      <c r="O31">
        <v>0</v>
      </c>
      <c r="P31">
        <v>0</v>
      </c>
    </row>
    <row r="32" spans="1:16">
      <c r="A32" t="s">
        <v>37</v>
      </c>
      <c r="B32" t="s">
        <v>38</v>
      </c>
      <c r="C32" t="s">
        <v>17</v>
      </c>
      <c r="D32">
        <v>6014364546</v>
      </c>
      <c r="E32" t="str">
        <f>"1a."</f>
        <v>1a.</v>
      </c>
      <c r="F32" t="s">
        <v>39</v>
      </c>
      <c r="G32" t="s">
        <v>20</v>
      </c>
      <c r="H32" t="s">
        <v>20</v>
      </c>
      <c r="I32" t="s">
        <v>40</v>
      </c>
      <c r="J32">
        <v>99.11</v>
      </c>
      <c r="K32">
        <v>0.84</v>
      </c>
      <c r="L32">
        <v>0.05</v>
      </c>
      <c r="M32">
        <v>0</v>
      </c>
      <c r="N32">
        <v>0</v>
      </c>
      <c r="O32">
        <v>0</v>
      </c>
      <c r="P32">
        <v>0</v>
      </c>
    </row>
    <row r="33" spans="1:16">
      <c r="A33" t="s">
        <v>37</v>
      </c>
      <c r="B33" t="s">
        <v>38</v>
      </c>
      <c r="C33" t="s">
        <v>17</v>
      </c>
      <c r="D33">
        <v>6014364546</v>
      </c>
      <c r="E33" t="str">
        <f>"1b."</f>
        <v>1b.</v>
      </c>
      <c r="F33" t="s">
        <v>41</v>
      </c>
      <c r="G33" t="s">
        <v>20</v>
      </c>
      <c r="H33" t="s">
        <v>20</v>
      </c>
      <c r="I33" t="s">
        <v>20</v>
      </c>
      <c r="J33">
        <v>97.7</v>
      </c>
      <c r="K33">
        <v>2.2200000000000002</v>
      </c>
      <c r="L33">
        <v>0.08</v>
      </c>
      <c r="M33">
        <v>0</v>
      </c>
      <c r="N33">
        <v>0</v>
      </c>
      <c r="O33">
        <v>0</v>
      </c>
      <c r="P33">
        <v>0</v>
      </c>
    </row>
    <row r="34" spans="1:16">
      <c r="A34" t="s">
        <v>37</v>
      </c>
      <c r="B34" t="s">
        <v>38</v>
      </c>
      <c r="C34" t="s">
        <v>17</v>
      </c>
      <c r="D34">
        <v>6014364546</v>
      </c>
      <c r="E34" t="str">
        <f>"1c."</f>
        <v>1c.</v>
      </c>
      <c r="F34" t="s">
        <v>42</v>
      </c>
      <c r="G34" t="s">
        <v>20</v>
      </c>
      <c r="H34" t="s">
        <v>20</v>
      </c>
      <c r="I34" t="s">
        <v>40</v>
      </c>
      <c r="J34">
        <v>99.32</v>
      </c>
      <c r="K34">
        <v>0.61</v>
      </c>
      <c r="L34">
        <v>7.0000000000000007E-2</v>
      </c>
      <c r="M34">
        <v>0</v>
      </c>
      <c r="N34">
        <v>0</v>
      </c>
      <c r="O34">
        <v>0</v>
      </c>
      <c r="P34">
        <v>0</v>
      </c>
    </row>
    <row r="35" spans="1:16">
      <c r="A35" t="s">
        <v>37</v>
      </c>
      <c r="B35" t="s">
        <v>38</v>
      </c>
      <c r="C35" t="s">
        <v>17</v>
      </c>
      <c r="D35">
        <v>6014364546</v>
      </c>
      <c r="E35" t="str">
        <f>"1d."</f>
        <v>1d.</v>
      </c>
      <c r="F35" t="s">
        <v>43</v>
      </c>
      <c r="G35" t="s">
        <v>20</v>
      </c>
      <c r="H35" t="s">
        <v>40</v>
      </c>
      <c r="I35" t="s">
        <v>40</v>
      </c>
      <c r="J35">
        <v>90.2</v>
      </c>
      <c r="K35">
        <v>9.2200000000000006</v>
      </c>
      <c r="L35">
        <v>0.57999999999999996</v>
      </c>
      <c r="M35">
        <v>0</v>
      </c>
      <c r="N35">
        <v>0</v>
      </c>
      <c r="O35">
        <v>0</v>
      </c>
      <c r="P35">
        <v>0</v>
      </c>
    </row>
    <row r="36" spans="1:16">
      <c r="A36" t="s">
        <v>37</v>
      </c>
      <c r="B36" t="s">
        <v>38</v>
      </c>
      <c r="C36" t="s">
        <v>17</v>
      </c>
      <c r="D36">
        <v>6014364546</v>
      </c>
      <c r="E36" t="str">
        <f>"1e."</f>
        <v>1e.</v>
      </c>
      <c r="F36" t="s">
        <v>44</v>
      </c>
      <c r="G36" t="s">
        <v>20</v>
      </c>
      <c r="H36" t="s">
        <v>40</v>
      </c>
      <c r="I36" t="s">
        <v>40</v>
      </c>
      <c r="J36">
        <v>78.540000000000006</v>
      </c>
      <c r="K36">
        <v>21.39</v>
      </c>
      <c r="L36">
        <v>7.0000000000000007E-2</v>
      </c>
      <c r="M36">
        <v>0</v>
      </c>
      <c r="N36">
        <v>0</v>
      </c>
      <c r="O36">
        <v>0</v>
      </c>
      <c r="P36">
        <v>0</v>
      </c>
    </row>
    <row r="37" spans="1:16">
      <c r="A37" t="s">
        <v>37</v>
      </c>
      <c r="B37" t="s">
        <v>38</v>
      </c>
      <c r="C37" t="s">
        <v>17</v>
      </c>
      <c r="D37">
        <v>6014364546</v>
      </c>
      <c r="E37" t="str">
        <f>"1f."</f>
        <v>1f.</v>
      </c>
      <c r="F37" t="s">
        <v>45</v>
      </c>
      <c r="G37" t="s">
        <v>20</v>
      </c>
      <c r="H37" t="s">
        <v>20</v>
      </c>
      <c r="I37" t="s">
        <v>20</v>
      </c>
      <c r="J37">
        <v>93.45</v>
      </c>
      <c r="K37">
        <v>6.46</v>
      </c>
      <c r="L37">
        <v>0.09</v>
      </c>
      <c r="M37">
        <v>0</v>
      </c>
      <c r="N37">
        <v>0</v>
      </c>
      <c r="O37">
        <v>0</v>
      </c>
      <c r="P37">
        <v>0</v>
      </c>
    </row>
    <row r="38" spans="1:16">
      <c r="A38" t="s">
        <v>37</v>
      </c>
      <c r="B38" t="s">
        <v>38</v>
      </c>
      <c r="C38" t="s">
        <v>17</v>
      </c>
      <c r="D38">
        <v>6014364546</v>
      </c>
      <c r="E38" t="str">
        <f>"1g."</f>
        <v>1g.</v>
      </c>
      <c r="F38" t="s">
        <v>46</v>
      </c>
      <c r="G38" t="s">
        <v>20</v>
      </c>
      <c r="H38" t="s">
        <v>20</v>
      </c>
      <c r="I38" t="s">
        <v>20</v>
      </c>
      <c r="J38">
        <v>99.5</v>
      </c>
      <c r="K38">
        <v>0.43</v>
      </c>
      <c r="L38">
        <v>7.0000000000000007E-2</v>
      </c>
      <c r="M38">
        <v>0</v>
      </c>
      <c r="N38">
        <v>0</v>
      </c>
      <c r="O38">
        <v>0</v>
      </c>
      <c r="P38">
        <v>0</v>
      </c>
    </row>
    <row r="39" spans="1:16">
      <c r="A39" t="s">
        <v>37</v>
      </c>
      <c r="B39" t="s">
        <v>38</v>
      </c>
      <c r="C39" t="s">
        <v>17</v>
      </c>
      <c r="D39">
        <v>6014364546</v>
      </c>
      <c r="E39" t="str">
        <f>"1h."</f>
        <v>1h.</v>
      </c>
      <c r="F39" t="s">
        <v>47</v>
      </c>
      <c r="G39" t="s">
        <v>20</v>
      </c>
      <c r="H39" t="s">
        <v>20</v>
      </c>
      <c r="I39" t="s">
        <v>40</v>
      </c>
      <c r="J39">
        <v>98.86</v>
      </c>
      <c r="K39">
        <v>1.07</v>
      </c>
      <c r="L39">
        <v>7.0000000000000007E-2</v>
      </c>
      <c r="M39">
        <v>0</v>
      </c>
      <c r="N39">
        <v>0</v>
      </c>
      <c r="O39">
        <v>0</v>
      </c>
      <c r="P39">
        <v>0</v>
      </c>
    </row>
    <row r="40" spans="1:16">
      <c r="A40" t="s">
        <v>37</v>
      </c>
      <c r="B40" t="s">
        <v>38</v>
      </c>
      <c r="C40" t="s">
        <v>17</v>
      </c>
      <c r="D40">
        <v>6014364546</v>
      </c>
      <c r="E40" t="str">
        <f>"1i."</f>
        <v>1i.</v>
      </c>
      <c r="F40" t="s">
        <v>48</v>
      </c>
      <c r="G40" t="s">
        <v>20</v>
      </c>
      <c r="H40" t="s">
        <v>20</v>
      </c>
      <c r="I40" t="s">
        <v>40</v>
      </c>
      <c r="J40">
        <v>99.23</v>
      </c>
      <c r="K40">
        <v>0.7</v>
      </c>
      <c r="L40">
        <v>7.0000000000000007E-2</v>
      </c>
      <c r="M40">
        <v>0</v>
      </c>
      <c r="N40">
        <v>0</v>
      </c>
      <c r="O40">
        <v>0</v>
      </c>
      <c r="P40">
        <v>0</v>
      </c>
    </row>
    <row r="41" spans="1:16">
      <c r="A41" t="s">
        <v>37</v>
      </c>
      <c r="B41" t="s">
        <v>38</v>
      </c>
      <c r="C41" t="s">
        <v>17</v>
      </c>
      <c r="D41">
        <v>6014364546</v>
      </c>
      <c r="E41" t="str">
        <f>"1j."</f>
        <v>1j.</v>
      </c>
      <c r="F41" t="s">
        <v>49</v>
      </c>
      <c r="G41" t="s">
        <v>20</v>
      </c>
      <c r="H41" t="s">
        <v>20</v>
      </c>
      <c r="I41" t="s">
        <v>40</v>
      </c>
      <c r="J41">
        <v>98.73</v>
      </c>
      <c r="K41">
        <v>1.17</v>
      </c>
      <c r="L41">
        <v>0.1</v>
      </c>
      <c r="M41">
        <v>0</v>
      </c>
      <c r="N41">
        <v>0</v>
      </c>
      <c r="O41">
        <v>0</v>
      </c>
      <c r="P41">
        <v>0</v>
      </c>
    </row>
    <row r="42" spans="1:16">
      <c r="A42" t="s">
        <v>37</v>
      </c>
      <c r="B42" t="s">
        <v>38</v>
      </c>
      <c r="C42" t="s">
        <v>17</v>
      </c>
      <c r="D42">
        <v>6014364546</v>
      </c>
      <c r="E42" t="str">
        <f>"1k."</f>
        <v>1k.</v>
      </c>
      <c r="F42" t="s">
        <v>50</v>
      </c>
      <c r="G42" t="s">
        <v>20</v>
      </c>
      <c r="H42" t="s">
        <v>40</v>
      </c>
      <c r="I42" t="s">
        <v>40</v>
      </c>
      <c r="J42">
        <v>94.71</v>
      </c>
      <c r="K42">
        <v>5.19</v>
      </c>
      <c r="L42">
        <v>0.1</v>
      </c>
      <c r="M42">
        <v>0</v>
      </c>
      <c r="N42">
        <v>0</v>
      </c>
      <c r="O42">
        <v>0</v>
      </c>
      <c r="P42">
        <v>0</v>
      </c>
    </row>
    <row r="43" spans="1:16">
      <c r="A43" t="s">
        <v>37</v>
      </c>
      <c r="B43" t="s">
        <v>38</v>
      </c>
      <c r="C43" t="s">
        <v>17</v>
      </c>
      <c r="D43">
        <v>6014364546</v>
      </c>
      <c r="E43" t="str">
        <f>"2."</f>
        <v>2.</v>
      </c>
      <c r="F43" t="s">
        <v>51</v>
      </c>
      <c r="G43" t="s">
        <v>20</v>
      </c>
      <c r="H43" t="s">
        <v>40</v>
      </c>
      <c r="I43" t="s">
        <v>20</v>
      </c>
      <c r="J43">
        <v>89.28</v>
      </c>
      <c r="K43">
        <v>10.67</v>
      </c>
      <c r="L43">
        <v>0.06</v>
      </c>
      <c r="M43">
        <v>0</v>
      </c>
      <c r="N43">
        <v>0</v>
      </c>
      <c r="O43">
        <v>0</v>
      </c>
      <c r="P43">
        <v>0</v>
      </c>
    </row>
    <row r="44" spans="1:16">
      <c r="A44" t="s">
        <v>37</v>
      </c>
      <c r="B44" t="s">
        <v>38</v>
      </c>
      <c r="C44" t="s">
        <v>17</v>
      </c>
      <c r="D44">
        <v>6014364546</v>
      </c>
      <c r="E44" t="str">
        <f>"3."</f>
        <v>3.</v>
      </c>
      <c r="F44" t="s">
        <v>52</v>
      </c>
      <c r="G44" t="s">
        <v>20</v>
      </c>
      <c r="H44" t="s">
        <v>40</v>
      </c>
      <c r="I44" t="s">
        <v>40</v>
      </c>
      <c r="J44">
        <v>87.84</v>
      </c>
      <c r="K44">
        <v>12</v>
      </c>
      <c r="L44">
        <v>0.16</v>
      </c>
      <c r="M44">
        <v>0</v>
      </c>
      <c r="N44">
        <v>0</v>
      </c>
      <c r="O44">
        <v>0</v>
      </c>
      <c r="P44">
        <v>0</v>
      </c>
    </row>
    <row r="45" spans="1:16">
      <c r="A45" t="s">
        <v>53</v>
      </c>
      <c r="B45" t="s">
        <v>38</v>
      </c>
      <c r="C45" t="s">
        <v>17</v>
      </c>
      <c r="D45" t="s">
        <v>54</v>
      </c>
      <c r="E45" t="str">
        <f>"1"</f>
        <v>1</v>
      </c>
      <c r="F45" t="s">
        <v>19</v>
      </c>
      <c r="G45" t="s">
        <v>20</v>
      </c>
      <c r="H45" t="s">
        <v>20</v>
      </c>
      <c r="I45" t="s">
        <v>20</v>
      </c>
      <c r="J45">
        <v>99.94</v>
      </c>
      <c r="K45">
        <v>0</v>
      </c>
      <c r="L45">
        <v>0</v>
      </c>
      <c r="M45">
        <v>0.06</v>
      </c>
      <c r="N45">
        <v>0</v>
      </c>
      <c r="O45">
        <v>0</v>
      </c>
      <c r="P45">
        <v>0</v>
      </c>
    </row>
    <row r="46" spans="1:16">
      <c r="A46" t="s">
        <v>53</v>
      </c>
      <c r="B46" t="s">
        <v>38</v>
      </c>
      <c r="C46" t="s">
        <v>17</v>
      </c>
      <c r="D46" t="s">
        <v>54</v>
      </c>
      <c r="E46" t="str">
        <f>"2"</f>
        <v>2</v>
      </c>
      <c r="F46" t="s">
        <v>23</v>
      </c>
      <c r="G46" t="s">
        <v>20</v>
      </c>
      <c r="H46" t="s">
        <v>20</v>
      </c>
      <c r="I46" t="s">
        <v>20</v>
      </c>
      <c r="J46">
        <v>96.92</v>
      </c>
      <c r="K46">
        <v>2.59</v>
      </c>
      <c r="L46">
        <v>0</v>
      </c>
      <c r="M46">
        <v>0.49</v>
      </c>
      <c r="N46">
        <v>0</v>
      </c>
      <c r="O46">
        <v>0</v>
      </c>
      <c r="P46">
        <v>0</v>
      </c>
    </row>
    <row r="47" spans="1:16">
      <c r="A47" t="s">
        <v>53</v>
      </c>
      <c r="B47" t="s">
        <v>38</v>
      </c>
      <c r="C47" t="s">
        <v>17</v>
      </c>
      <c r="D47" t="s">
        <v>54</v>
      </c>
      <c r="E47" t="str">
        <f>"3"</f>
        <v>3</v>
      </c>
      <c r="F47" t="s">
        <v>55</v>
      </c>
      <c r="G47" t="s">
        <v>20</v>
      </c>
      <c r="H47" t="s">
        <v>20</v>
      </c>
      <c r="I47" t="s">
        <v>20</v>
      </c>
      <c r="J47">
        <v>97.56</v>
      </c>
      <c r="K47">
        <v>1.95</v>
      </c>
      <c r="L47">
        <v>0</v>
      </c>
      <c r="M47">
        <v>0.49</v>
      </c>
      <c r="N47">
        <v>0</v>
      </c>
      <c r="O47">
        <v>0</v>
      </c>
      <c r="P47">
        <v>0</v>
      </c>
    </row>
    <row r="48" spans="1:16">
      <c r="A48" t="s">
        <v>53</v>
      </c>
      <c r="B48" t="s">
        <v>38</v>
      </c>
      <c r="C48" t="s">
        <v>17</v>
      </c>
      <c r="D48" t="s">
        <v>54</v>
      </c>
      <c r="E48" t="str">
        <f>"4"</f>
        <v>4</v>
      </c>
      <c r="F48" t="s">
        <v>24</v>
      </c>
      <c r="G48" t="s">
        <v>20</v>
      </c>
      <c r="H48" t="s">
        <v>20</v>
      </c>
      <c r="I48" t="s">
        <v>20</v>
      </c>
      <c r="J48">
        <v>99.99</v>
      </c>
      <c r="K48">
        <v>0.01</v>
      </c>
      <c r="L48">
        <v>0</v>
      </c>
      <c r="M48">
        <v>0</v>
      </c>
      <c r="N48">
        <v>0</v>
      </c>
      <c r="O48">
        <v>0</v>
      </c>
      <c r="P48">
        <v>0</v>
      </c>
    </row>
    <row r="49" spans="1:16">
      <c r="A49" t="s">
        <v>53</v>
      </c>
      <c r="B49" t="s">
        <v>38</v>
      </c>
      <c r="C49" t="s">
        <v>17</v>
      </c>
      <c r="D49" t="s">
        <v>54</v>
      </c>
      <c r="E49" t="str">
        <f>"5"</f>
        <v>5</v>
      </c>
      <c r="F49" t="s">
        <v>56</v>
      </c>
      <c r="G49" t="s">
        <v>20</v>
      </c>
      <c r="H49" t="s">
        <v>20</v>
      </c>
      <c r="I49" t="s">
        <v>20</v>
      </c>
      <c r="J49">
        <v>98.61</v>
      </c>
      <c r="K49">
        <v>1.24</v>
      </c>
      <c r="L49">
        <v>0</v>
      </c>
      <c r="M49">
        <v>0.16</v>
      </c>
      <c r="N49">
        <v>0</v>
      </c>
      <c r="O49">
        <v>0</v>
      </c>
      <c r="P49">
        <v>0</v>
      </c>
    </row>
    <row r="50" spans="1:16">
      <c r="A50" t="s">
        <v>53</v>
      </c>
      <c r="B50" t="s">
        <v>38</v>
      </c>
      <c r="C50" t="s">
        <v>17</v>
      </c>
      <c r="D50" t="s">
        <v>54</v>
      </c>
      <c r="E50" t="str">
        <f>"6"</f>
        <v>6</v>
      </c>
      <c r="F50" t="s">
        <v>57</v>
      </c>
      <c r="G50" t="s">
        <v>20</v>
      </c>
      <c r="H50" t="s">
        <v>20</v>
      </c>
      <c r="I50" t="s">
        <v>20</v>
      </c>
      <c r="J50">
        <v>98.75</v>
      </c>
      <c r="K50">
        <v>1.0900000000000001</v>
      </c>
      <c r="L50">
        <v>0</v>
      </c>
      <c r="M50">
        <v>0.15</v>
      </c>
      <c r="N50">
        <v>0</v>
      </c>
      <c r="O50">
        <v>0</v>
      </c>
      <c r="P50">
        <v>0</v>
      </c>
    </row>
    <row r="51" spans="1:16">
      <c r="A51" t="s">
        <v>53</v>
      </c>
      <c r="B51" t="s">
        <v>38</v>
      </c>
      <c r="C51" t="s">
        <v>17</v>
      </c>
      <c r="D51" t="s">
        <v>54</v>
      </c>
      <c r="E51" t="str">
        <f>"7"</f>
        <v>7</v>
      </c>
      <c r="F51" t="s">
        <v>58</v>
      </c>
      <c r="G51" t="s">
        <v>20</v>
      </c>
      <c r="H51" t="s">
        <v>40</v>
      </c>
      <c r="I51" t="s">
        <v>40</v>
      </c>
      <c r="J51">
        <v>80.14</v>
      </c>
      <c r="K51">
        <v>19.7</v>
      </c>
      <c r="L51">
        <v>0</v>
      </c>
      <c r="M51">
        <v>0.15</v>
      </c>
      <c r="N51">
        <v>0</v>
      </c>
      <c r="O51">
        <v>0</v>
      </c>
      <c r="P51">
        <v>0</v>
      </c>
    </row>
    <row r="52" spans="1:16">
      <c r="A52" t="s">
        <v>53</v>
      </c>
      <c r="B52" t="s">
        <v>38</v>
      </c>
      <c r="C52" t="s">
        <v>17</v>
      </c>
      <c r="D52" t="s">
        <v>54</v>
      </c>
      <c r="E52" t="str">
        <f>"8"</f>
        <v>8</v>
      </c>
      <c r="F52" t="s">
        <v>59</v>
      </c>
      <c r="G52" t="s">
        <v>20</v>
      </c>
      <c r="H52" t="s">
        <v>20</v>
      </c>
      <c r="I52" t="s">
        <v>20</v>
      </c>
      <c r="J52">
        <v>98.19</v>
      </c>
      <c r="K52">
        <v>1.66</v>
      </c>
      <c r="L52">
        <v>0</v>
      </c>
      <c r="M52">
        <v>0.15</v>
      </c>
      <c r="N52">
        <v>0</v>
      </c>
      <c r="O52">
        <v>0</v>
      </c>
      <c r="P52">
        <v>0</v>
      </c>
    </row>
    <row r="53" spans="1:16">
      <c r="A53" t="s">
        <v>53</v>
      </c>
      <c r="B53" t="s">
        <v>38</v>
      </c>
      <c r="C53" t="s">
        <v>17</v>
      </c>
      <c r="D53" t="s">
        <v>54</v>
      </c>
      <c r="E53" t="str">
        <f>"9"</f>
        <v>9</v>
      </c>
      <c r="F53" t="s">
        <v>60</v>
      </c>
      <c r="G53" t="s">
        <v>20</v>
      </c>
      <c r="H53" t="s">
        <v>20</v>
      </c>
      <c r="I53" t="s">
        <v>20</v>
      </c>
      <c r="J53">
        <v>91.86</v>
      </c>
      <c r="K53">
        <v>7.99</v>
      </c>
      <c r="L53">
        <v>0</v>
      </c>
      <c r="M53">
        <v>0.15</v>
      </c>
      <c r="N53">
        <v>0</v>
      </c>
      <c r="O53">
        <v>0</v>
      </c>
      <c r="P53">
        <v>0</v>
      </c>
    </row>
    <row r="54" spans="1:16">
      <c r="A54" t="s">
        <v>53</v>
      </c>
      <c r="B54" t="s">
        <v>38</v>
      </c>
      <c r="C54" t="s">
        <v>17</v>
      </c>
      <c r="D54" t="s">
        <v>54</v>
      </c>
      <c r="E54" t="str">
        <f>"10"</f>
        <v>10</v>
      </c>
      <c r="F54" t="s">
        <v>61</v>
      </c>
      <c r="G54" t="s">
        <v>20</v>
      </c>
      <c r="H54" t="s">
        <v>20</v>
      </c>
      <c r="I54" t="s">
        <v>20</v>
      </c>
      <c r="J54">
        <v>98.75</v>
      </c>
      <c r="K54">
        <v>1.0900000000000001</v>
      </c>
      <c r="L54">
        <v>0</v>
      </c>
      <c r="M54">
        <v>0.15</v>
      </c>
      <c r="N54">
        <v>0</v>
      </c>
      <c r="O54">
        <v>0</v>
      </c>
      <c r="P54">
        <v>0</v>
      </c>
    </row>
    <row r="55" spans="1:16">
      <c r="A55" t="s">
        <v>53</v>
      </c>
      <c r="B55" t="s">
        <v>38</v>
      </c>
      <c r="C55" t="s">
        <v>17</v>
      </c>
      <c r="D55" t="s">
        <v>54</v>
      </c>
      <c r="E55" t="str">
        <f>"11"</f>
        <v>11</v>
      </c>
      <c r="F55" t="s">
        <v>62</v>
      </c>
      <c r="G55" t="s">
        <v>20</v>
      </c>
      <c r="H55" t="s">
        <v>20</v>
      </c>
      <c r="I55" t="s">
        <v>20</v>
      </c>
      <c r="J55">
        <v>98.75</v>
      </c>
      <c r="K55">
        <v>1.0900000000000001</v>
      </c>
      <c r="L55">
        <v>0</v>
      </c>
      <c r="M55">
        <v>0.15</v>
      </c>
      <c r="N55">
        <v>0</v>
      </c>
      <c r="O55">
        <v>0</v>
      </c>
      <c r="P55">
        <v>0</v>
      </c>
    </row>
    <row r="56" spans="1:16">
      <c r="A56" t="s">
        <v>53</v>
      </c>
      <c r="B56" t="s">
        <v>38</v>
      </c>
      <c r="C56" t="s">
        <v>17</v>
      </c>
      <c r="D56" t="s">
        <v>54</v>
      </c>
      <c r="E56" t="str">
        <f>"12"</f>
        <v>12</v>
      </c>
      <c r="F56" t="s">
        <v>63</v>
      </c>
      <c r="G56" t="s">
        <v>20</v>
      </c>
      <c r="H56" t="s">
        <v>20</v>
      </c>
      <c r="I56" t="s">
        <v>20</v>
      </c>
      <c r="J56">
        <v>97.91</v>
      </c>
      <c r="K56">
        <v>1.94</v>
      </c>
      <c r="L56">
        <v>0</v>
      </c>
      <c r="M56">
        <v>0.15</v>
      </c>
      <c r="N56">
        <v>0</v>
      </c>
      <c r="O56">
        <v>0</v>
      </c>
      <c r="P56">
        <v>0</v>
      </c>
    </row>
    <row r="57" spans="1:16">
      <c r="A57" t="s">
        <v>53</v>
      </c>
      <c r="B57" t="s">
        <v>38</v>
      </c>
      <c r="C57" t="s">
        <v>17</v>
      </c>
      <c r="D57" t="s">
        <v>54</v>
      </c>
      <c r="E57" t="str">
        <f>"13"</f>
        <v>13</v>
      </c>
      <c r="F57" t="s">
        <v>31</v>
      </c>
      <c r="G57" t="s">
        <v>20</v>
      </c>
      <c r="H57" t="s">
        <v>20</v>
      </c>
      <c r="I57" t="s">
        <v>20</v>
      </c>
      <c r="J57">
        <v>99.66</v>
      </c>
      <c r="K57">
        <v>0</v>
      </c>
      <c r="L57">
        <v>0</v>
      </c>
      <c r="M57">
        <v>0.34</v>
      </c>
      <c r="N57">
        <v>0</v>
      </c>
      <c r="O57">
        <v>0</v>
      </c>
      <c r="P57">
        <v>0</v>
      </c>
    </row>
    <row r="58" spans="1:16">
      <c r="A58" t="s">
        <v>53</v>
      </c>
      <c r="B58" t="s">
        <v>38</v>
      </c>
      <c r="C58" t="s">
        <v>17</v>
      </c>
      <c r="D58" t="s">
        <v>54</v>
      </c>
      <c r="E58" t="str">
        <f>"14"</f>
        <v>14</v>
      </c>
      <c r="F58" t="s">
        <v>32</v>
      </c>
      <c r="G58" t="s">
        <v>20</v>
      </c>
      <c r="H58" t="s">
        <v>20</v>
      </c>
      <c r="I58" t="s">
        <v>20</v>
      </c>
      <c r="J58">
        <v>99.99</v>
      </c>
      <c r="K58">
        <v>0</v>
      </c>
      <c r="L58">
        <v>0</v>
      </c>
      <c r="M58">
        <v>0</v>
      </c>
      <c r="N58">
        <v>0</v>
      </c>
      <c r="O58">
        <v>0</v>
      </c>
      <c r="P58">
        <v>0</v>
      </c>
    </row>
    <row r="59" spans="1:16">
      <c r="A59" t="s">
        <v>53</v>
      </c>
      <c r="B59" t="s">
        <v>38</v>
      </c>
      <c r="C59" t="s">
        <v>17</v>
      </c>
      <c r="D59" t="s">
        <v>54</v>
      </c>
      <c r="E59" t="str">
        <f>"15"</f>
        <v>15</v>
      </c>
      <c r="F59" t="s">
        <v>64</v>
      </c>
      <c r="G59" t="s">
        <v>20</v>
      </c>
      <c r="H59" t="s">
        <v>20</v>
      </c>
      <c r="I59" t="s">
        <v>20</v>
      </c>
      <c r="J59">
        <v>93.35</v>
      </c>
      <c r="K59">
        <v>6.5</v>
      </c>
      <c r="L59">
        <v>0</v>
      </c>
      <c r="M59">
        <v>0.15</v>
      </c>
      <c r="N59">
        <v>0</v>
      </c>
      <c r="O59">
        <v>0</v>
      </c>
      <c r="P59">
        <v>0</v>
      </c>
    </row>
    <row r="60" spans="1:16">
      <c r="A60" t="s">
        <v>53</v>
      </c>
      <c r="B60" t="s">
        <v>38</v>
      </c>
      <c r="C60" t="s">
        <v>17</v>
      </c>
      <c r="D60" t="s">
        <v>54</v>
      </c>
      <c r="E60" t="str">
        <f>"16"</f>
        <v>16</v>
      </c>
      <c r="F60" t="s">
        <v>35</v>
      </c>
      <c r="G60" t="s">
        <v>20</v>
      </c>
      <c r="H60" t="s">
        <v>20</v>
      </c>
      <c r="I60" t="s">
        <v>20</v>
      </c>
      <c r="J60">
        <v>98.27</v>
      </c>
      <c r="K60">
        <v>1.58</v>
      </c>
      <c r="L60">
        <v>0</v>
      </c>
      <c r="M60">
        <v>0.15</v>
      </c>
      <c r="N60">
        <v>0</v>
      </c>
      <c r="O60">
        <v>0</v>
      </c>
      <c r="P60">
        <v>0</v>
      </c>
    </row>
    <row r="61" spans="1:16">
      <c r="A61" t="s">
        <v>53</v>
      </c>
      <c r="B61" t="s">
        <v>38</v>
      </c>
      <c r="C61" t="s">
        <v>17</v>
      </c>
      <c r="D61" t="s">
        <v>54</v>
      </c>
      <c r="E61" t="str">
        <f>"17"</f>
        <v>17</v>
      </c>
      <c r="F61" t="s">
        <v>65</v>
      </c>
      <c r="G61" t="s">
        <v>20</v>
      </c>
      <c r="H61" t="s">
        <v>20</v>
      </c>
      <c r="I61" t="s">
        <v>20</v>
      </c>
      <c r="J61">
        <v>95.45</v>
      </c>
      <c r="K61">
        <v>4.2300000000000004</v>
      </c>
      <c r="L61">
        <v>0</v>
      </c>
      <c r="M61">
        <v>0.32</v>
      </c>
      <c r="N61">
        <v>0</v>
      </c>
      <c r="O61">
        <v>0</v>
      </c>
      <c r="P61">
        <v>0</v>
      </c>
    </row>
    <row r="62" spans="1:16">
      <c r="A62" t="s">
        <v>53</v>
      </c>
      <c r="B62" t="s">
        <v>38</v>
      </c>
      <c r="C62" t="s">
        <v>17</v>
      </c>
      <c r="D62" t="s">
        <v>54</v>
      </c>
      <c r="E62" t="str">
        <f>"18"</f>
        <v>18</v>
      </c>
      <c r="F62" t="s">
        <v>36</v>
      </c>
      <c r="G62" t="s">
        <v>20</v>
      </c>
      <c r="H62" t="s">
        <v>20</v>
      </c>
      <c r="I62" t="s">
        <v>20</v>
      </c>
      <c r="J62">
        <v>99.73</v>
      </c>
      <c r="K62">
        <v>0.08</v>
      </c>
      <c r="L62">
        <v>0</v>
      </c>
      <c r="M62">
        <v>0.19</v>
      </c>
      <c r="N62">
        <v>0</v>
      </c>
      <c r="O62">
        <v>0</v>
      </c>
      <c r="P62">
        <v>0</v>
      </c>
    </row>
    <row r="63" spans="1:16">
      <c r="A63" t="s">
        <v>53</v>
      </c>
      <c r="B63" t="s">
        <v>38</v>
      </c>
      <c r="C63" t="s">
        <v>17</v>
      </c>
      <c r="D63" t="s">
        <v>54</v>
      </c>
      <c r="E63" t="str">
        <f>"19"</f>
        <v>19</v>
      </c>
      <c r="F63" t="s">
        <v>66</v>
      </c>
      <c r="G63" t="s">
        <v>20</v>
      </c>
      <c r="H63" t="s">
        <v>20</v>
      </c>
      <c r="I63" t="s">
        <v>20</v>
      </c>
      <c r="J63">
        <v>92.63</v>
      </c>
      <c r="K63">
        <v>7.22</v>
      </c>
      <c r="L63">
        <v>0</v>
      </c>
      <c r="M63">
        <v>0.15</v>
      </c>
      <c r="N63">
        <v>0</v>
      </c>
      <c r="O63">
        <v>0</v>
      </c>
      <c r="P63">
        <v>0</v>
      </c>
    </row>
    <row r="64" spans="1:16">
      <c r="A64" t="s">
        <v>67</v>
      </c>
      <c r="B64" t="s">
        <v>68</v>
      </c>
      <c r="C64" t="s">
        <v>17</v>
      </c>
      <c r="D64" t="s">
        <v>18</v>
      </c>
      <c r="E64" t="str">
        <f>"1"</f>
        <v>1</v>
      </c>
      <c r="F64" t="s">
        <v>19</v>
      </c>
      <c r="G64" t="s">
        <v>20</v>
      </c>
      <c r="H64" t="s">
        <v>20</v>
      </c>
      <c r="I64" t="s">
        <v>20</v>
      </c>
      <c r="J64">
        <v>100</v>
      </c>
      <c r="K64">
        <v>0</v>
      </c>
      <c r="L64">
        <v>0</v>
      </c>
      <c r="M64">
        <v>0</v>
      </c>
      <c r="N64">
        <v>0</v>
      </c>
      <c r="O64">
        <v>0</v>
      </c>
      <c r="P64">
        <v>0</v>
      </c>
    </row>
    <row r="65" spans="1:16">
      <c r="A65" t="s">
        <v>67</v>
      </c>
      <c r="B65" t="s">
        <v>68</v>
      </c>
      <c r="C65" t="s">
        <v>17</v>
      </c>
      <c r="D65" t="s">
        <v>21</v>
      </c>
      <c r="E65" t="str">
        <f>"1"</f>
        <v>1</v>
      </c>
      <c r="F65" t="s">
        <v>19</v>
      </c>
      <c r="G65" t="s">
        <v>20</v>
      </c>
      <c r="H65" t="s">
        <v>20</v>
      </c>
      <c r="I65" t="s">
        <v>22</v>
      </c>
      <c r="J65">
        <v>100</v>
      </c>
      <c r="K65">
        <v>0</v>
      </c>
      <c r="L65">
        <v>0</v>
      </c>
      <c r="M65">
        <v>0</v>
      </c>
      <c r="N65">
        <v>0</v>
      </c>
      <c r="O65">
        <v>0</v>
      </c>
      <c r="P65">
        <v>0</v>
      </c>
    </row>
    <row r="66" spans="1:16">
      <c r="A66" t="s">
        <v>67</v>
      </c>
      <c r="B66" t="s">
        <v>68</v>
      </c>
      <c r="C66" t="s">
        <v>17</v>
      </c>
      <c r="D66" t="s">
        <v>18</v>
      </c>
      <c r="E66" t="str">
        <f>"2"</f>
        <v>2</v>
      </c>
      <c r="F66" t="s">
        <v>23</v>
      </c>
      <c r="G66" t="s">
        <v>20</v>
      </c>
      <c r="H66" t="s">
        <v>20</v>
      </c>
      <c r="I66" t="s">
        <v>20</v>
      </c>
      <c r="J66">
        <v>99.97</v>
      </c>
      <c r="K66">
        <v>0.02</v>
      </c>
      <c r="L66">
        <v>0</v>
      </c>
      <c r="M66">
        <v>0</v>
      </c>
      <c r="N66">
        <v>0</v>
      </c>
      <c r="O66">
        <v>0</v>
      </c>
      <c r="P66">
        <v>0</v>
      </c>
    </row>
    <row r="67" spans="1:16">
      <c r="A67" t="s">
        <v>67</v>
      </c>
      <c r="B67" t="s">
        <v>68</v>
      </c>
      <c r="C67" t="s">
        <v>17</v>
      </c>
      <c r="D67" t="s">
        <v>21</v>
      </c>
      <c r="E67" t="str">
        <f>"2"</f>
        <v>2</v>
      </c>
      <c r="F67" t="s">
        <v>23</v>
      </c>
      <c r="G67" t="s">
        <v>20</v>
      </c>
      <c r="H67" t="s">
        <v>20</v>
      </c>
      <c r="I67" t="s">
        <v>22</v>
      </c>
      <c r="J67">
        <v>99.97</v>
      </c>
      <c r="K67">
        <v>0.02</v>
      </c>
      <c r="L67">
        <v>0</v>
      </c>
      <c r="M67">
        <v>0</v>
      </c>
      <c r="N67">
        <v>0</v>
      </c>
      <c r="O67">
        <v>0</v>
      </c>
      <c r="P67">
        <v>0</v>
      </c>
    </row>
    <row r="68" spans="1:16">
      <c r="A68" t="s">
        <v>67</v>
      </c>
      <c r="B68" t="s">
        <v>68</v>
      </c>
      <c r="C68" t="s">
        <v>17</v>
      </c>
      <c r="D68" t="s">
        <v>18</v>
      </c>
      <c r="E68" t="str">
        <f>"3"</f>
        <v>3</v>
      </c>
      <c r="F68" t="s">
        <v>55</v>
      </c>
      <c r="G68" t="s">
        <v>20</v>
      </c>
      <c r="H68" t="s">
        <v>20</v>
      </c>
      <c r="I68" t="s">
        <v>20</v>
      </c>
      <c r="J68">
        <v>99.97</v>
      </c>
      <c r="K68">
        <v>0.02</v>
      </c>
      <c r="L68">
        <v>0</v>
      </c>
      <c r="M68">
        <v>0</v>
      </c>
      <c r="N68">
        <v>0</v>
      </c>
      <c r="O68">
        <v>0</v>
      </c>
      <c r="P68">
        <v>0</v>
      </c>
    </row>
    <row r="69" spans="1:16">
      <c r="A69" t="s">
        <v>67</v>
      </c>
      <c r="B69" t="s">
        <v>68</v>
      </c>
      <c r="C69" t="s">
        <v>17</v>
      </c>
      <c r="D69" t="s">
        <v>21</v>
      </c>
      <c r="E69" t="str">
        <f>"3"</f>
        <v>3</v>
      </c>
      <c r="F69" t="s">
        <v>55</v>
      </c>
      <c r="G69" t="s">
        <v>20</v>
      </c>
      <c r="H69" t="s">
        <v>20</v>
      </c>
      <c r="I69" t="s">
        <v>22</v>
      </c>
      <c r="J69">
        <v>99.97</v>
      </c>
      <c r="K69">
        <v>0.02</v>
      </c>
      <c r="L69">
        <v>0</v>
      </c>
      <c r="M69">
        <v>0</v>
      </c>
      <c r="N69">
        <v>0</v>
      </c>
      <c r="O69">
        <v>0</v>
      </c>
      <c r="P69">
        <v>0</v>
      </c>
    </row>
    <row r="70" spans="1:16">
      <c r="A70" t="s">
        <v>67</v>
      </c>
      <c r="B70" t="s">
        <v>68</v>
      </c>
      <c r="C70" t="s">
        <v>17</v>
      </c>
      <c r="D70" t="s">
        <v>18</v>
      </c>
      <c r="E70" t="str">
        <f>"4"</f>
        <v>4</v>
      </c>
      <c r="F70" t="s">
        <v>69</v>
      </c>
      <c r="G70" t="s">
        <v>20</v>
      </c>
      <c r="H70" t="s">
        <v>20</v>
      </c>
      <c r="I70" t="s">
        <v>20</v>
      </c>
      <c r="J70">
        <v>100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</row>
    <row r="71" spans="1:16">
      <c r="A71" t="s">
        <v>67</v>
      </c>
      <c r="B71" t="s">
        <v>68</v>
      </c>
      <c r="C71" t="s">
        <v>17</v>
      </c>
      <c r="D71" t="s">
        <v>21</v>
      </c>
      <c r="E71" t="str">
        <f>"4"</f>
        <v>4</v>
      </c>
      <c r="F71" t="s">
        <v>69</v>
      </c>
      <c r="G71" t="s">
        <v>20</v>
      </c>
      <c r="H71" t="s">
        <v>20</v>
      </c>
      <c r="I71" t="s">
        <v>22</v>
      </c>
      <c r="J71">
        <v>100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</row>
    <row r="72" spans="1:16">
      <c r="A72" t="s">
        <v>67</v>
      </c>
      <c r="B72" t="s">
        <v>68</v>
      </c>
      <c r="C72" t="s">
        <v>17</v>
      </c>
      <c r="D72" t="s">
        <v>18</v>
      </c>
      <c r="E72" t="str">
        <f>"5"</f>
        <v>5</v>
      </c>
      <c r="F72" t="s">
        <v>31</v>
      </c>
      <c r="G72" t="s">
        <v>20</v>
      </c>
      <c r="H72" t="s">
        <v>20</v>
      </c>
      <c r="I72" t="s">
        <v>20</v>
      </c>
      <c r="J72">
        <v>99.98</v>
      </c>
      <c r="K72">
        <v>0.01</v>
      </c>
      <c r="L72">
        <v>0</v>
      </c>
      <c r="M72">
        <v>0.01</v>
      </c>
      <c r="N72">
        <v>0</v>
      </c>
      <c r="O72">
        <v>0</v>
      </c>
      <c r="P72">
        <v>0</v>
      </c>
    </row>
    <row r="73" spans="1:16">
      <c r="A73" t="s">
        <v>67</v>
      </c>
      <c r="B73" t="s">
        <v>68</v>
      </c>
      <c r="C73" t="s">
        <v>17</v>
      </c>
      <c r="D73" t="s">
        <v>21</v>
      </c>
      <c r="E73" t="str">
        <f>"5"</f>
        <v>5</v>
      </c>
      <c r="F73" t="s">
        <v>31</v>
      </c>
      <c r="G73" t="s">
        <v>20</v>
      </c>
      <c r="H73" t="s">
        <v>20</v>
      </c>
      <c r="I73" t="s">
        <v>22</v>
      </c>
      <c r="J73">
        <v>99.98</v>
      </c>
      <c r="K73">
        <v>0.01</v>
      </c>
      <c r="L73">
        <v>0</v>
      </c>
      <c r="M73">
        <v>0.01</v>
      </c>
      <c r="N73">
        <v>0</v>
      </c>
      <c r="O73">
        <v>0</v>
      </c>
      <c r="P73">
        <v>0</v>
      </c>
    </row>
    <row r="74" spans="1:16">
      <c r="A74" t="s">
        <v>67</v>
      </c>
      <c r="B74" t="s">
        <v>68</v>
      </c>
      <c r="C74" t="s">
        <v>17</v>
      </c>
      <c r="D74" t="s">
        <v>18</v>
      </c>
      <c r="E74" t="str">
        <f>"6"</f>
        <v>6</v>
      </c>
      <c r="F74" t="s">
        <v>32</v>
      </c>
      <c r="G74" t="s">
        <v>20</v>
      </c>
      <c r="H74" t="s">
        <v>20</v>
      </c>
      <c r="I74" t="s">
        <v>20</v>
      </c>
      <c r="J74">
        <v>99.99</v>
      </c>
      <c r="K74">
        <v>0.01</v>
      </c>
      <c r="L74">
        <v>0</v>
      </c>
      <c r="M74">
        <v>0</v>
      </c>
      <c r="N74">
        <v>0</v>
      </c>
      <c r="O74">
        <v>0</v>
      </c>
      <c r="P74">
        <v>0</v>
      </c>
    </row>
    <row r="75" spans="1:16">
      <c r="A75" t="s">
        <v>67</v>
      </c>
      <c r="B75" t="s">
        <v>68</v>
      </c>
      <c r="C75" t="s">
        <v>17</v>
      </c>
      <c r="D75" t="s">
        <v>21</v>
      </c>
      <c r="E75" t="str">
        <f>"6"</f>
        <v>6</v>
      </c>
      <c r="F75" t="s">
        <v>32</v>
      </c>
      <c r="G75" t="s">
        <v>20</v>
      </c>
      <c r="H75" t="s">
        <v>20</v>
      </c>
      <c r="I75" t="s">
        <v>22</v>
      </c>
      <c r="J75">
        <v>99.99</v>
      </c>
      <c r="K75">
        <v>0.01</v>
      </c>
      <c r="L75">
        <v>0</v>
      </c>
      <c r="M75">
        <v>0</v>
      </c>
      <c r="N75">
        <v>0</v>
      </c>
      <c r="O75">
        <v>0</v>
      </c>
      <c r="P75">
        <v>0</v>
      </c>
    </row>
    <row r="76" spans="1:16">
      <c r="A76" t="s">
        <v>67</v>
      </c>
      <c r="B76" t="s">
        <v>68</v>
      </c>
      <c r="C76" t="s">
        <v>17</v>
      </c>
      <c r="D76" t="s">
        <v>18</v>
      </c>
      <c r="E76" t="str">
        <f>"7"</f>
        <v>7</v>
      </c>
      <c r="F76" t="s">
        <v>70</v>
      </c>
      <c r="G76" t="s">
        <v>20</v>
      </c>
      <c r="H76" t="s">
        <v>20</v>
      </c>
      <c r="I76" t="s">
        <v>20</v>
      </c>
      <c r="J76">
        <v>95.45</v>
      </c>
      <c r="K76">
        <v>4.55</v>
      </c>
      <c r="L76">
        <v>0</v>
      </c>
      <c r="M76">
        <v>0</v>
      </c>
      <c r="N76">
        <v>0</v>
      </c>
      <c r="O76">
        <v>0</v>
      </c>
      <c r="P76">
        <v>0</v>
      </c>
    </row>
    <row r="77" spans="1:16">
      <c r="A77" t="s">
        <v>67</v>
      </c>
      <c r="B77" t="s">
        <v>68</v>
      </c>
      <c r="C77" t="s">
        <v>17</v>
      </c>
      <c r="D77" t="s">
        <v>21</v>
      </c>
      <c r="E77" t="str">
        <f>"7"</f>
        <v>7</v>
      </c>
      <c r="F77" t="s">
        <v>70</v>
      </c>
      <c r="G77" t="s">
        <v>20</v>
      </c>
      <c r="H77" t="s">
        <v>20</v>
      </c>
      <c r="I77" t="s">
        <v>22</v>
      </c>
      <c r="J77">
        <v>95.45</v>
      </c>
      <c r="K77">
        <v>4.55</v>
      </c>
      <c r="L77">
        <v>0</v>
      </c>
      <c r="M77">
        <v>0</v>
      </c>
      <c r="N77">
        <v>0</v>
      </c>
      <c r="O77">
        <v>0</v>
      </c>
      <c r="P77">
        <v>0</v>
      </c>
    </row>
    <row r="78" spans="1:16">
      <c r="A78" t="s">
        <v>67</v>
      </c>
      <c r="B78" t="s">
        <v>68</v>
      </c>
      <c r="C78" t="s">
        <v>17</v>
      </c>
      <c r="D78" t="s">
        <v>18</v>
      </c>
      <c r="E78" t="str">
        <f>"8"</f>
        <v>8</v>
      </c>
      <c r="F78" t="s">
        <v>71</v>
      </c>
      <c r="G78" t="s">
        <v>20</v>
      </c>
      <c r="H78" t="s">
        <v>20</v>
      </c>
      <c r="I78" t="s">
        <v>20</v>
      </c>
      <c r="J78">
        <v>99.99</v>
      </c>
      <c r="K78">
        <v>0.01</v>
      </c>
      <c r="L78">
        <v>0</v>
      </c>
      <c r="M78">
        <v>0</v>
      </c>
      <c r="N78">
        <v>0</v>
      </c>
      <c r="O78">
        <v>0</v>
      </c>
      <c r="P78">
        <v>0</v>
      </c>
    </row>
    <row r="79" spans="1:16">
      <c r="A79" t="s">
        <v>67</v>
      </c>
      <c r="B79" t="s">
        <v>68</v>
      </c>
      <c r="C79" t="s">
        <v>17</v>
      </c>
      <c r="D79" t="s">
        <v>21</v>
      </c>
      <c r="E79" t="str">
        <f>"8"</f>
        <v>8</v>
      </c>
      <c r="F79" t="s">
        <v>71</v>
      </c>
      <c r="G79" t="s">
        <v>20</v>
      </c>
      <c r="H79" t="s">
        <v>20</v>
      </c>
      <c r="I79" t="s">
        <v>22</v>
      </c>
      <c r="J79">
        <v>99.99</v>
      </c>
      <c r="K79">
        <v>0.01</v>
      </c>
      <c r="L79">
        <v>0</v>
      </c>
      <c r="M79">
        <v>0</v>
      </c>
      <c r="N79">
        <v>0</v>
      </c>
      <c r="O79">
        <v>0</v>
      </c>
      <c r="P79">
        <v>0</v>
      </c>
    </row>
    <row r="80" spans="1:16">
      <c r="A80" t="s">
        <v>67</v>
      </c>
      <c r="B80" t="s">
        <v>68</v>
      </c>
      <c r="C80" t="s">
        <v>17</v>
      </c>
      <c r="D80" t="s">
        <v>18</v>
      </c>
      <c r="E80" t="str">
        <f>"9"</f>
        <v>9</v>
      </c>
      <c r="F80" t="s">
        <v>72</v>
      </c>
      <c r="G80" t="s">
        <v>20</v>
      </c>
      <c r="H80" t="s">
        <v>20</v>
      </c>
      <c r="I80" t="s">
        <v>20</v>
      </c>
      <c r="J80">
        <v>99.99</v>
      </c>
      <c r="K80">
        <v>0.01</v>
      </c>
      <c r="L80">
        <v>0</v>
      </c>
      <c r="M80">
        <v>0</v>
      </c>
      <c r="N80">
        <v>0</v>
      </c>
      <c r="O80">
        <v>0</v>
      </c>
      <c r="P80">
        <v>0</v>
      </c>
    </row>
    <row r="81" spans="1:16">
      <c r="A81" t="s">
        <v>67</v>
      </c>
      <c r="B81" t="s">
        <v>68</v>
      </c>
      <c r="C81" t="s">
        <v>17</v>
      </c>
      <c r="D81" t="s">
        <v>21</v>
      </c>
      <c r="E81" t="str">
        <f>"9"</f>
        <v>9</v>
      </c>
      <c r="F81" t="s">
        <v>72</v>
      </c>
      <c r="G81" t="s">
        <v>20</v>
      </c>
      <c r="H81" t="s">
        <v>20</v>
      </c>
      <c r="I81" t="s">
        <v>22</v>
      </c>
      <c r="J81">
        <v>99.99</v>
      </c>
      <c r="K81">
        <v>0.01</v>
      </c>
      <c r="L81">
        <v>0</v>
      </c>
      <c r="M81">
        <v>0</v>
      </c>
      <c r="N81">
        <v>0</v>
      </c>
      <c r="O81">
        <v>0</v>
      </c>
      <c r="P81">
        <v>0</v>
      </c>
    </row>
    <row r="82" spans="1:16">
      <c r="A82" t="s">
        <v>67</v>
      </c>
      <c r="B82" t="s">
        <v>68</v>
      </c>
      <c r="C82" t="s">
        <v>17</v>
      </c>
      <c r="D82" t="s">
        <v>18</v>
      </c>
      <c r="E82" t="str">
        <f>"10"</f>
        <v>10</v>
      </c>
      <c r="F82" t="s">
        <v>73</v>
      </c>
      <c r="G82" t="s">
        <v>20</v>
      </c>
      <c r="H82" t="s">
        <v>20</v>
      </c>
      <c r="I82" t="s">
        <v>20</v>
      </c>
      <c r="J82">
        <v>99.79</v>
      </c>
      <c r="K82">
        <v>0.21</v>
      </c>
      <c r="L82">
        <v>0</v>
      </c>
      <c r="M82">
        <v>0</v>
      </c>
      <c r="N82">
        <v>0</v>
      </c>
      <c r="O82">
        <v>0</v>
      </c>
      <c r="P82">
        <v>0</v>
      </c>
    </row>
    <row r="83" spans="1:16">
      <c r="A83" t="s">
        <v>67</v>
      </c>
      <c r="B83" t="s">
        <v>68</v>
      </c>
      <c r="C83" t="s">
        <v>17</v>
      </c>
      <c r="D83" t="s">
        <v>21</v>
      </c>
      <c r="E83" t="str">
        <f>"10"</f>
        <v>10</v>
      </c>
      <c r="F83" t="s">
        <v>73</v>
      </c>
      <c r="G83" t="s">
        <v>20</v>
      </c>
      <c r="H83" t="s">
        <v>20</v>
      </c>
      <c r="I83" t="s">
        <v>22</v>
      </c>
      <c r="J83">
        <v>99.79</v>
      </c>
      <c r="K83">
        <v>0.21</v>
      </c>
      <c r="L83">
        <v>0</v>
      </c>
      <c r="M83">
        <v>0</v>
      </c>
      <c r="N83">
        <v>0</v>
      </c>
      <c r="O83">
        <v>0</v>
      </c>
      <c r="P83">
        <v>0</v>
      </c>
    </row>
    <row r="84" spans="1:16">
      <c r="A84" t="s">
        <v>67</v>
      </c>
      <c r="B84" t="s">
        <v>68</v>
      </c>
      <c r="C84" t="s">
        <v>17</v>
      </c>
      <c r="D84" t="s">
        <v>18</v>
      </c>
      <c r="E84" t="str">
        <f>"11"</f>
        <v>11</v>
      </c>
      <c r="F84" t="s">
        <v>36</v>
      </c>
      <c r="G84" t="s">
        <v>20</v>
      </c>
      <c r="H84" t="s">
        <v>20</v>
      </c>
      <c r="I84" t="s">
        <v>20</v>
      </c>
      <c r="J84">
        <v>99.99</v>
      </c>
      <c r="K84">
        <v>0.01</v>
      </c>
      <c r="L84">
        <v>0</v>
      </c>
      <c r="M84">
        <v>0</v>
      </c>
      <c r="N84">
        <v>0</v>
      </c>
      <c r="O84">
        <v>0</v>
      </c>
      <c r="P84">
        <v>0</v>
      </c>
    </row>
    <row r="85" spans="1:16">
      <c r="A85" t="s">
        <v>67</v>
      </c>
      <c r="B85" t="s">
        <v>68</v>
      </c>
      <c r="C85" t="s">
        <v>17</v>
      </c>
      <c r="D85" t="s">
        <v>21</v>
      </c>
      <c r="E85" t="str">
        <f>"11"</f>
        <v>11</v>
      </c>
      <c r="F85" t="s">
        <v>36</v>
      </c>
      <c r="G85" t="s">
        <v>20</v>
      </c>
      <c r="H85" t="s">
        <v>20</v>
      </c>
      <c r="I85" t="s">
        <v>22</v>
      </c>
      <c r="J85">
        <v>99.99</v>
      </c>
      <c r="K85">
        <v>0.01</v>
      </c>
      <c r="L85">
        <v>0</v>
      </c>
      <c r="M85">
        <v>0</v>
      </c>
      <c r="N85">
        <v>0</v>
      </c>
      <c r="O85">
        <v>0</v>
      </c>
      <c r="P85">
        <v>0</v>
      </c>
    </row>
    <row r="86" spans="1:16">
      <c r="A86" t="s">
        <v>67</v>
      </c>
      <c r="B86" t="s">
        <v>68</v>
      </c>
      <c r="C86" t="s">
        <v>17</v>
      </c>
      <c r="D86" t="s">
        <v>18</v>
      </c>
      <c r="E86" t="str">
        <f>"12"</f>
        <v>12</v>
      </c>
      <c r="F86" t="s">
        <v>74</v>
      </c>
      <c r="G86" t="s">
        <v>20</v>
      </c>
      <c r="H86" t="s">
        <v>20</v>
      </c>
      <c r="I86" t="s">
        <v>20</v>
      </c>
      <c r="J86">
        <v>99.99</v>
      </c>
      <c r="K86">
        <v>0</v>
      </c>
      <c r="L86">
        <v>0</v>
      </c>
      <c r="M86">
        <v>0</v>
      </c>
      <c r="N86">
        <v>0</v>
      </c>
      <c r="O86">
        <v>0</v>
      </c>
      <c r="P86">
        <v>0</v>
      </c>
    </row>
    <row r="87" spans="1:16">
      <c r="A87" t="s">
        <v>67</v>
      </c>
      <c r="B87" t="s">
        <v>68</v>
      </c>
      <c r="C87" t="s">
        <v>17</v>
      </c>
      <c r="D87" t="s">
        <v>21</v>
      </c>
      <c r="E87" t="str">
        <f>"12"</f>
        <v>12</v>
      </c>
      <c r="F87" t="s">
        <v>74</v>
      </c>
      <c r="G87" t="s">
        <v>20</v>
      </c>
      <c r="H87" t="s">
        <v>20</v>
      </c>
      <c r="I87" t="s">
        <v>22</v>
      </c>
      <c r="J87">
        <v>99.99</v>
      </c>
      <c r="K87">
        <v>0</v>
      </c>
      <c r="L87">
        <v>0</v>
      </c>
      <c r="M87">
        <v>0</v>
      </c>
      <c r="N87">
        <v>0</v>
      </c>
      <c r="O87">
        <v>0</v>
      </c>
      <c r="P87">
        <v>0</v>
      </c>
    </row>
    <row r="88" spans="1:16">
      <c r="A88" t="s">
        <v>67</v>
      </c>
      <c r="B88" t="s">
        <v>68</v>
      </c>
      <c r="C88" t="s">
        <v>17</v>
      </c>
      <c r="D88" t="s">
        <v>18</v>
      </c>
      <c r="E88" t="str">
        <f>"13"</f>
        <v>13</v>
      </c>
      <c r="F88" t="s">
        <v>35</v>
      </c>
      <c r="G88" t="s">
        <v>20</v>
      </c>
      <c r="H88" t="s">
        <v>20</v>
      </c>
      <c r="I88" t="s">
        <v>20</v>
      </c>
      <c r="J88">
        <v>99.7</v>
      </c>
      <c r="K88">
        <v>0.3</v>
      </c>
      <c r="L88">
        <v>0</v>
      </c>
      <c r="M88">
        <v>0</v>
      </c>
      <c r="N88">
        <v>0</v>
      </c>
      <c r="O88">
        <v>0</v>
      </c>
      <c r="P88">
        <v>0</v>
      </c>
    </row>
    <row r="89" spans="1:16">
      <c r="A89" t="s">
        <v>67</v>
      </c>
      <c r="B89" t="s">
        <v>68</v>
      </c>
      <c r="C89" t="s">
        <v>17</v>
      </c>
      <c r="D89" t="s">
        <v>21</v>
      </c>
      <c r="E89" t="str">
        <f>"13"</f>
        <v>13</v>
      </c>
      <c r="F89" t="s">
        <v>35</v>
      </c>
      <c r="G89" t="s">
        <v>20</v>
      </c>
      <c r="H89" t="s">
        <v>20</v>
      </c>
      <c r="I89" t="s">
        <v>22</v>
      </c>
      <c r="J89">
        <v>99.7</v>
      </c>
      <c r="K89">
        <v>0.3</v>
      </c>
      <c r="L89">
        <v>0</v>
      </c>
      <c r="M89">
        <v>0</v>
      </c>
      <c r="N89">
        <v>0</v>
      </c>
      <c r="O89">
        <v>0</v>
      </c>
      <c r="P89">
        <v>0</v>
      </c>
    </row>
    <row r="90" spans="1:16">
      <c r="A90" t="s">
        <v>75</v>
      </c>
      <c r="B90" t="s">
        <v>76</v>
      </c>
      <c r="C90" t="s">
        <v>17</v>
      </c>
      <c r="D90" t="s">
        <v>77</v>
      </c>
      <c r="E90" t="str">
        <f>"1"</f>
        <v>1</v>
      </c>
      <c r="F90" t="s">
        <v>19</v>
      </c>
      <c r="G90" t="s">
        <v>20</v>
      </c>
      <c r="H90" t="s">
        <v>20</v>
      </c>
      <c r="I90" t="s">
        <v>20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  <c r="P90">
        <v>0</v>
      </c>
    </row>
    <row r="91" spans="1:16">
      <c r="A91" t="s">
        <v>75</v>
      </c>
      <c r="B91" t="s">
        <v>76</v>
      </c>
      <c r="C91" t="s">
        <v>17</v>
      </c>
      <c r="D91" t="s">
        <v>77</v>
      </c>
      <c r="E91" t="str">
        <f>"2"</f>
        <v>2</v>
      </c>
      <c r="F91" t="s">
        <v>23</v>
      </c>
      <c r="G91" t="s">
        <v>20</v>
      </c>
      <c r="H91" t="s">
        <v>20</v>
      </c>
      <c r="I91" t="s">
        <v>20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</row>
    <row r="92" spans="1:16">
      <c r="A92" t="s">
        <v>75</v>
      </c>
      <c r="B92" t="s">
        <v>76</v>
      </c>
      <c r="C92" t="s">
        <v>17</v>
      </c>
      <c r="D92" t="s">
        <v>77</v>
      </c>
      <c r="E92" t="str">
        <f>"3"</f>
        <v>3</v>
      </c>
      <c r="F92" t="s">
        <v>55</v>
      </c>
      <c r="G92" t="s">
        <v>20</v>
      </c>
      <c r="H92" t="s">
        <v>20</v>
      </c>
      <c r="I92" t="s">
        <v>20</v>
      </c>
      <c r="J92">
        <v>0</v>
      </c>
      <c r="K92">
        <v>0</v>
      </c>
      <c r="L92">
        <v>0</v>
      </c>
      <c r="M92">
        <v>0</v>
      </c>
      <c r="N92">
        <v>0</v>
      </c>
      <c r="O92">
        <v>0</v>
      </c>
      <c r="P92">
        <v>0</v>
      </c>
    </row>
    <row r="93" spans="1:16">
      <c r="A93" t="s">
        <v>75</v>
      </c>
      <c r="B93" t="s">
        <v>76</v>
      </c>
      <c r="C93" t="s">
        <v>17</v>
      </c>
      <c r="D93" t="s">
        <v>77</v>
      </c>
      <c r="E93" t="str">
        <f>"4"</f>
        <v>4</v>
      </c>
      <c r="F93" t="s">
        <v>78</v>
      </c>
      <c r="G93" t="s">
        <v>20</v>
      </c>
      <c r="H93" t="s">
        <v>20</v>
      </c>
      <c r="I93" t="s">
        <v>20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</row>
    <row r="94" spans="1:16">
      <c r="A94" t="s">
        <v>75</v>
      </c>
      <c r="B94" t="s">
        <v>76</v>
      </c>
      <c r="C94" t="s">
        <v>17</v>
      </c>
      <c r="D94" t="s">
        <v>77</v>
      </c>
      <c r="E94" t="str">
        <f>"5"</f>
        <v>5</v>
      </c>
      <c r="F94" t="s">
        <v>79</v>
      </c>
      <c r="G94" t="s">
        <v>20</v>
      </c>
      <c r="H94" t="s">
        <v>20</v>
      </c>
      <c r="I94" t="s">
        <v>20</v>
      </c>
      <c r="J94">
        <v>0</v>
      </c>
      <c r="K94">
        <v>0</v>
      </c>
      <c r="L94">
        <v>0</v>
      </c>
      <c r="M94">
        <v>0</v>
      </c>
      <c r="N94">
        <v>0</v>
      </c>
      <c r="O94">
        <v>0</v>
      </c>
      <c r="P94">
        <v>0</v>
      </c>
    </row>
    <row r="95" spans="1:16">
      <c r="A95" t="s">
        <v>75</v>
      </c>
      <c r="B95" t="s">
        <v>76</v>
      </c>
      <c r="C95" t="s">
        <v>17</v>
      </c>
      <c r="D95" t="s">
        <v>77</v>
      </c>
      <c r="E95" t="str">
        <f>"6"</f>
        <v>6</v>
      </c>
      <c r="F95" t="s">
        <v>80</v>
      </c>
      <c r="G95" t="s">
        <v>20</v>
      </c>
      <c r="H95" t="s">
        <v>20</v>
      </c>
      <c r="I95" t="s">
        <v>20</v>
      </c>
      <c r="J95">
        <v>0</v>
      </c>
      <c r="K95">
        <v>0</v>
      </c>
      <c r="L95">
        <v>0</v>
      </c>
      <c r="M95">
        <v>0</v>
      </c>
      <c r="N95">
        <v>0</v>
      </c>
      <c r="O95">
        <v>0</v>
      </c>
      <c r="P95">
        <v>0</v>
      </c>
    </row>
    <row r="96" spans="1:16">
      <c r="A96" t="s">
        <v>75</v>
      </c>
      <c r="B96" t="s">
        <v>76</v>
      </c>
      <c r="C96" t="s">
        <v>17</v>
      </c>
      <c r="D96" t="s">
        <v>77</v>
      </c>
      <c r="E96" t="str">
        <f>"7"</f>
        <v>7</v>
      </c>
      <c r="F96" t="s">
        <v>81</v>
      </c>
      <c r="G96" t="s">
        <v>20</v>
      </c>
      <c r="H96" t="s">
        <v>20</v>
      </c>
      <c r="I96" t="s">
        <v>20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</row>
    <row r="97" spans="1:16">
      <c r="A97" t="s">
        <v>75</v>
      </c>
      <c r="B97" t="s">
        <v>76</v>
      </c>
      <c r="C97" t="s">
        <v>17</v>
      </c>
      <c r="D97" t="s">
        <v>77</v>
      </c>
      <c r="E97" t="str">
        <f>"8"</f>
        <v>8</v>
      </c>
      <c r="F97" t="s">
        <v>82</v>
      </c>
      <c r="G97" t="s">
        <v>20</v>
      </c>
      <c r="H97" t="s">
        <v>20</v>
      </c>
      <c r="I97" t="s">
        <v>20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</row>
    <row r="98" spans="1:16">
      <c r="A98" t="s">
        <v>75</v>
      </c>
      <c r="B98" t="s">
        <v>76</v>
      </c>
      <c r="C98" t="s">
        <v>17</v>
      </c>
      <c r="D98" t="s">
        <v>77</v>
      </c>
      <c r="E98" t="str">
        <f>"9"</f>
        <v>9</v>
      </c>
      <c r="F98" t="s">
        <v>31</v>
      </c>
      <c r="G98" t="s">
        <v>20</v>
      </c>
      <c r="H98" t="s">
        <v>20</v>
      </c>
      <c r="I98" t="s">
        <v>20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</row>
    <row r="99" spans="1:16">
      <c r="A99" t="s">
        <v>75</v>
      </c>
      <c r="B99" t="s">
        <v>76</v>
      </c>
      <c r="C99" t="s">
        <v>17</v>
      </c>
      <c r="D99" t="s">
        <v>77</v>
      </c>
      <c r="E99" t="str">
        <f>"10"</f>
        <v>10</v>
      </c>
      <c r="F99" t="s">
        <v>32</v>
      </c>
      <c r="G99" t="s">
        <v>20</v>
      </c>
      <c r="H99" t="s">
        <v>20</v>
      </c>
      <c r="I99" t="s">
        <v>20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</row>
    <row r="100" spans="1:16">
      <c r="A100" t="s">
        <v>75</v>
      </c>
      <c r="B100" t="s">
        <v>76</v>
      </c>
      <c r="C100" t="s">
        <v>17</v>
      </c>
      <c r="D100" t="s">
        <v>77</v>
      </c>
      <c r="E100" t="str">
        <f>"11"</f>
        <v>11</v>
      </c>
      <c r="F100" t="s">
        <v>83</v>
      </c>
      <c r="G100" t="s">
        <v>20</v>
      </c>
      <c r="H100" t="s">
        <v>20</v>
      </c>
      <c r="I100" t="s">
        <v>20</v>
      </c>
      <c r="J100">
        <v>99.86</v>
      </c>
      <c r="K100">
        <v>0.09</v>
      </c>
      <c r="L100">
        <v>0.05</v>
      </c>
      <c r="M100">
        <v>0</v>
      </c>
      <c r="N100">
        <v>0</v>
      </c>
      <c r="O100">
        <v>0</v>
      </c>
      <c r="P100">
        <v>0</v>
      </c>
    </row>
    <row r="101" spans="1:16">
      <c r="A101" t="s">
        <v>75</v>
      </c>
      <c r="B101" t="s">
        <v>76</v>
      </c>
      <c r="C101" t="s">
        <v>17</v>
      </c>
      <c r="D101" t="s">
        <v>77</v>
      </c>
      <c r="E101" t="str">
        <f>"12"</f>
        <v>12</v>
      </c>
      <c r="F101" t="s">
        <v>33</v>
      </c>
      <c r="G101" t="s">
        <v>20</v>
      </c>
      <c r="H101" t="s">
        <v>20</v>
      </c>
      <c r="I101" t="s">
        <v>20</v>
      </c>
      <c r="J101">
        <v>99.75</v>
      </c>
      <c r="K101">
        <v>0.16</v>
      </c>
      <c r="L101">
        <v>0.09</v>
      </c>
      <c r="M101">
        <v>0</v>
      </c>
      <c r="N101">
        <v>0</v>
      </c>
      <c r="O101">
        <v>0</v>
      </c>
      <c r="P101">
        <v>0</v>
      </c>
    </row>
    <row r="102" spans="1:16">
      <c r="A102" t="s">
        <v>75</v>
      </c>
      <c r="B102" t="s">
        <v>76</v>
      </c>
      <c r="C102" t="s">
        <v>17</v>
      </c>
      <c r="D102" t="s">
        <v>77</v>
      </c>
      <c r="E102" t="str">
        <f>"13"</f>
        <v>13</v>
      </c>
      <c r="F102" t="s">
        <v>36</v>
      </c>
      <c r="G102" t="s">
        <v>20</v>
      </c>
      <c r="H102" t="s">
        <v>20</v>
      </c>
      <c r="I102" t="s">
        <v>20</v>
      </c>
      <c r="J102">
        <v>99.77</v>
      </c>
      <c r="K102">
        <v>0.16</v>
      </c>
      <c r="L102">
        <v>0.06</v>
      </c>
      <c r="M102">
        <v>0</v>
      </c>
      <c r="N102">
        <v>0</v>
      </c>
      <c r="O102">
        <v>0</v>
      </c>
      <c r="P102">
        <v>0</v>
      </c>
    </row>
    <row r="103" spans="1:16">
      <c r="A103" t="s">
        <v>75</v>
      </c>
      <c r="B103" t="s">
        <v>76</v>
      </c>
      <c r="C103" t="s">
        <v>17</v>
      </c>
      <c r="D103" t="s">
        <v>77</v>
      </c>
      <c r="E103" t="str">
        <f>"14"</f>
        <v>14</v>
      </c>
      <c r="F103" t="s">
        <v>35</v>
      </c>
      <c r="G103" t="s">
        <v>20</v>
      </c>
      <c r="H103" t="s">
        <v>20</v>
      </c>
      <c r="I103" t="s">
        <v>20</v>
      </c>
      <c r="J103">
        <v>96.88</v>
      </c>
      <c r="K103">
        <v>2.99</v>
      </c>
      <c r="L103">
        <v>0.13</v>
      </c>
      <c r="M103">
        <v>0</v>
      </c>
      <c r="N103">
        <v>0</v>
      </c>
      <c r="O103">
        <v>0</v>
      </c>
      <c r="P103">
        <v>0</v>
      </c>
    </row>
    <row r="104" spans="1:16">
      <c r="A104" t="s">
        <v>75</v>
      </c>
      <c r="B104" t="s">
        <v>76</v>
      </c>
      <c r="C104" t="s">
        <v>17</v>
      </c>
      <c r="D104" t="s">
        <v>77</v>
      </c>
      <c r="E104" t="str">
        <f>"15"</f>
        <v>15</v>
      </c>
      <c r="F104" t="s">
        <v>84</v>
      </c>
      <c r="G104" t="s">
        <v>20</v>
      </c>
      <c r="H104" t="s">
        <v>20</v>
      </c>
      <c r="I104" t="s">
        <v>20</v>
      </c>
      <c r="J104">
        <v>99.58</v>
      </c>
      <c r="K104">
        <v>0.24</v>
      </c>
      <c r="L104">
        <v>0.19</v>
      </c>
      <c r="M104">
        <v>0</v>
      </c>
      <c r="N104">
        <v>0</v>
      </c>
      <c r="O104">
        <v>0</v>
      </c>
      <c r="P104">
        <v>0</v>
      </c>
    </row>
    <row r="105" spans="1:16">
      <c r="A105" t="s">
        <v>75</v>
      </c>
      <c r="B105" t="s">
        <v>76</v>
      </c>
      <c r="C105" t="s">
        <v>17</v>
      </c>
      <c r="D105" t="s">
        <v>77</v>
      </c>
      <c r="E105" t="str">
        <f>"16"</f>
        <v>16</v>
      </c>
      <c r="F105" t="s">
        <v>85</v>
      </c>
      <c r="G105" t="s">
        <v>40</v>
      </c>
      <c r="H105" t="s">
        <v>40</v>
      </c>
      <c r="I105" t="s">
        <v>40</v>
      </c>
      <c r="J105">
        <v>6.15</v>
      </c>
      <c r="K105">
        <v>93.75</v>
      </c>
      <c r="L105">
        <v>0.1</v>
      </c>
      <c r="M105">
        <v>0</v>
      </c>
      <c r="N105">
        <v>0</v>
      </c>
      <c r="O105">
        <v>0</v>
      </c>
      <c r="P105">
        <v>0</v>
      </c>
    </row>
    <row r="106" spans="1:16">
      <c r="A106" t="s">
        <v>86</v>
      </c>
      <c r="B106" t="s">
        <v>87</v>
      </c>
      <c r="C106" t="s">
        <v>17</v>
      </c>
      <c r="D106" t="s">
        <v>77</v>
      </c>
      <c r="E106" t="str">
        <f>"1"</f>
        <v>1</v>
      </c>
      <c r="F106" t="s">
        <v>19</v>
      </c>
      <c r="G106" t="s">
        <v>20</v>
      </c>
      <c r="H106" t="s">
        <v>20</v>
      </c>
      <c r="I106" t="s">
        <v>20</v>
      </c>
      <c r="J106">
        <v>99.95</v>
      </c>
      <c r="K106">
        <v>0.02</v>
      </c>
      <c r="L106">
        <v>0</v>
      </c>
      <c r="M106">
        <v>0.03</v>
      </c>
      <c r="N106">
        <v>0</v>
      </c>
      <c r="O106">
        <v>0</v>
      </c>
      <c r="P106">
        <v>0</v>
      </c>
    </row>
    <row r="107" spans="1:16">
      <c r="A107" t="s">
        <v>86</v>
      </c>
      <c r="B107" t="s">
        <v>87</v>
      </c>
      <c r="C107" t="s">
        <v>17</v>
      </c>
      <c r="D107" t="s">
        <v>77</v>
      </c>
      <c r="E107" t="str">
        <f>"2"</f>
        <v>2</v>
      </c>
      <c r="F107" t="s">
        <v>88</v>
      </c>
      <c r="G107" t="s">
        <v>20</v>
      </c>
      <c r="H107" t="s">
        <v>20</v>
      </c>
      <c r="I107" t="s">
        <v>20</v>
      </c>
      <c r="J107">
        <v>97.29</v>
      </c>
      <c r="K107">
        <v>2.68</v>
      </c>
      <c r="L107">
        <v>0</v>
      </c>
      <c r="M107">
        <v>0.04</v>
      </c>
      <c r="N107">
        <v>0</v>
      </c>
      <c r="O107">
        <v>0</v>
      </c>
      <c r="P107">
        <v>0</v>
      </c>
    </row>
    <row r="108" spans="1:16">
      <c r="A108" t="s">
        <v>86</v>
      </c>
      <c r="B108" t="s">
        <v>87</v>
      </c>
      <c r="C108" t="s">
        <v>17</v>
      </c>
      <c r="D108" t="s">
        <v>77</v>
      </c>
      <c r="E108" t="str">
        <f>"3"</f>
        <v>3</v>
      </c>
      <c r="F108" t="s">
        <v>89</v>
      </c>
      <c r="G108" t="s">
        <v>20</v>
      </c>
      <c r="H108" t="s">
        <v>20</v>
      </c>
      <c r="I108" t="s">
        <v>20</v>
      </c>
      <c r="J108">
        <v>98.85</v>
      </c>
      <c r="K108">
        <v>1.1100000000000001</v>
      </c>
      <c r="L108">
        <v>0</v>
      </c>
      <c r="M108">
        <v>0.03</v>
      </c>
      <c r="N108">
        <v>0</v>
      </c>
      <c r="O108">
        <v>0</v>
      </c>
      <c r="P108">
        <v>0</v>
      </c>
    </row>
    <row r="109" spans="1:16">
      <c r="A109" t="s">
        <v>86</v>
      </c>
      <c r="B109" t="s">
        <v>87</v>
      </c>
      <c r="C109" t="s">
        <v>17</v>
      </c>
      <c r="D109" t="s">
        <v>77</v>
      </c>
      <c r="E109" t="str">
        <f>"4"</f>
        <v>4</v>
      </c>
      <c r="F109" t="s">
        <v>90</v>
      </c>
      <c r="G109" t="s">
        <v>20</v>
      </c>
      <c r="H109" t="s">
        <v>20</v>
      </c>
      <c r="I109" t="s">
        <v>20</v>
      </c>
      <c r="J109">
        <v>98.85</v>
      </c>
      <c r="K109">
        <v>1.1200000000000001</v>
      </c>
      <c r="L109">
        <v>0</v>
      </c>
      <c r="M109">
        <v>0.04</v>
      </c>
      <c r="N109">
        <v>0</v>
      </c>
      <c r="O109">
        <v>0</v>
      </c>
      <c r="P109">
        <v>0</v>
      </c>
    </row>
    <row r="110" spans="1:16">
      <c r="A110" t="s">
        <v>86</v>
      </c>
      <c r="B110" t="s">
        <v>87</v>
      </c>
      <c r="C110" t="s">
        <v>17</v>
      </c>
      <c r="D110" t="s">
        <v>77</v>
      </c>
      <c r="E110" t="str">
        <f>"5"</f>
        <v>5</v>
      </c>
      <c r="F110" t="s">
        <v>91</v>
      </c>
      <c r="G110" t="s">
        <v>20</v>
      </c>
      <c r="H110" t="s">
        <v>20</v>
      </c>
      <c r="I110" t="s">
        <v>20</v>
      </c>
      <c r="J110">
        <v>98.85</v>
      </c>
      <c r="K110">
        <v>1.1100000000000001</v>
      </c>
      <c r="L110">
        <v>0</v>
      </c>
      <c r="M110">
        <v>0.04</v>
      </c>
      <c r="N110">
        <v>0</v>
      </c>
      <c r="O110">
        <v>0</v>
      </c>
      <c r="P110">
        <v>0</v>
      </c>
    </row>
    <row r="111" spans="1:16">
      <c r="A111" t="s">
        <v>86</v>
      </c>
      <c r="B111" t="s">
        <v>87</v>
      </c>
      <c r="C111" t="s">
        <v>17</v>
      </c>
      <c r="D111" t="s">
        <v>77</v>
      </c>
      <c r="E111" t="str">
        <f>"6"</f>
        <v>6</v>
      </c>
      <c r="F111" t="s">
        <v>92</v>
      </c>
      <c r="G111" t="s">
        <v>20</v>
      </c>
      <c r="H111" t="s">
        <v>20</v>
      </c>
      <c r="I111" t="s">
        <v>20</v>
      </c>
      <c r="J111">
        <v>98.85</v>
      </c>
      <c r="K111">
        <v>1.1100000000000001</v>
      </c>
      <c r="L111">
        <v>0</v>
      </c>
      <c r="M111">
        <v>0.03</v>
      </c>
      <c r="N111">
        <v>0</v>
      </c>
      <c r="O111">
        <v>0</v>
      </c>
      <c r="P111">
        <v>0</v>
      </c>
    </row>
    <row r="112" spans="1:16">
      <c r="A112" t="s">
        <v>86</v>
      </c>
      <c r="B112" t="s">
        <v>87</v>
      </c>
      <c r="C112" t="s">
        <v>17</v>
      </c>
      <c r="D112" t="s">
        <v>77</v>
      </c>
      <c r="E112" t="str">
        <f>"7"</f>
        <v>7</v>
      </c>
      <c r="F112" t="s">
        <v>93</v>
      </c>
      <c r="G112" t="s">
        <v>20</v>
      </c>
      <c r="H112" t="s">
        <v>20</v>
      </c>
      <c r="I112" t="s">
        <v>20</v>
      </c>
      <c r="J112">
        <v>98.85</v>
      </c>
      <c r="K112">
        <v>1.1100000000000001</v>
      </c>
      <c r="L112">
        <v>0</v>
      </c>
      <c r="M112">
        <v>0.03</v>
      </c>
      <c r="N112">
        <v>0</v>
      </c>
      <c r="O112">
        <v>0</v>
      </c>
      <c r="P112">
        <v>0</v>
      </c>
    </row>
    <row r="113" spans="1:16">
      <c r="A113" t="s">
        <v>86</v>
      </c>
      <c r="B113" t="s">
        <v>87</v>
      </c>
      <c r="C113" t="s">
        <v>17</v>
      </c>
      <c r="D113" t="s">
        <v>77</v>
      </c>
      <c r="E113" t="str">
        <f>"8"</f>
        <v>8</v>
      </c>
      <c r="F113" t="s">
        <v>94</v>
      </c>
      <c r="G113" t="s">
        <v>20</v>
      </c>
      <c r="H113" t="s">
        <v>20</v>
      </c>
      <c r="I113" t="s">
        <v>20</v>
      </c>
      <c r="J113">
        <v>99.88</v>
      </c>
      <c r="K113">
        <v>0.09</v>
      </c>
      <c r="L113">
        <v>0</v>
      </c>
      <c r="M113">
        <v>0.03</v>
      </c>
      <c r="N113">
        <v>0</v>
      </c>
      <c r="O113">
        <v>0</v>
      </c>
      <c r="P113">
        <v>0</v>
      </c>
    </row>
    <row r="114" spans="1:16">
      <c r="A114" t="s">
        <v>86</v>
      </c>
      <c r="B114" t="s">
        <v>87</v>
      </c>
      <c r="C114" t="s">
        <v>17</v>
      </c>
      <c r="D114" t="s">
        <v>77</v>
      </c>
      <c r="E114" t="str">
        <f>"9"</f>
        <v>9</v>
      </c>
      <c r="F114" t="s">
        <v>23</v>
      </c>
      <c r="G114" t="s">
        <v>20</v>
      </c>
      <c r="H114" t="s">
        <v>20</v>
      </c>
      <c r="I114" t="s">
        <v>20</v>
      </c>
      <c r="J114">
        <v>99.8</v>
      </c>
      <c r="K114">
        <v>0.15</v>
      </c>
      <c r="L114">
        <v>0</v>
      </c>
      <c r="M114">
        <v>0.04</v>
      </c>
      <c r="N114">
        <v>0</v>
      </c>
      <c r="O114">
        <v>0</v>
      </c>
      <c r="P114">
        <v>0</v>
      </c>
    </row>
    <row r="115" spans="1:16">
      <c r="A115" t="s">
        <v>86</v>
      </c>
      <c r="B115" t="s">
        <v>87</v>
      </c>
      <c r="C115" t="s">
        <v>17</v>
      </c>
      <c r="D115" t="s">
        <v>77</v>
      </c>
      <c r="E115" t="str">
        <f>"10"</f>
        <v>10</v>
      </c>
      <c r="F115" t="s">
        <v>55</v>
      </c>
      <c r="G115" t="s">
        <v>20</v>
      </c>
      <c r="H115" t="s">
        <v>20</v>
      </c>
      <c r="I115" t="s">
        <v>20</v>
      </c>
      <c r="J115">
        <v>85.3</v>
      </c>
      <c r="K115">
        <v>0.15</v>
      </c>
      <c r="L115">
        <v>0</v>
      </c>
      <c r="M115">
        <v>14.54</v>
      </c>
      <c r="N115">
        <v>0</v>
      </c>
      <c r="O115">
        <v>0</v>
      </c>
      <c r="P115">
        <v>0</v>
      </c>
    </row>
    <row r="116" spans="1:16">
      <c r="A116" t="s">
        <v>86</v>
      </c>
      <c r="B116" t="s">
        <v>87</v>
      </c>
      <c r="C116" t="s">
        <v>17</v>
      </c>
      <c r="D116" t="s">
        <v>77</v>
      </c>
      <c r="E116" t="str">
        <f>"11"</f>
        <v>11</v>
      </c>
      <c r="F116" t="s">
        <v>31</v>
      </c>
      <c r="G116" t="s">
        <v>20</v>
      </c>
      <c r="H116" t="s">
        <v>20</v>
      </c>
      <c r="I116" t="s">
        <v>20</v>
      </c>
      <c r="J116">
        <v>99.91</v>
      </c>
      <c r="K116">
        <v>0.06</v>
      </c>
      <c r="L116">
        <v>0</v>
      </c>
      <c r="M116">
        <v>0.03</v>
      </c>
      <c r="N116">
        <v>0</v>
      </c>
      <c r="O116">
        <v>0</v>
      </c>
      <c r="P116">
        <v>0</v>
      </c>
    </row>
    <row r="117" spans="1:16">
      <c r="A117" t="s">
        <v>86</v>
      </c>
      <c r="B117" t="s">
        <v>87</v>
      </c>
      <c r="C117" t="s">
        <v>17</v>
      </c>
      <c r="D117" t="s">
        <v>77</v>
      </c>
      <c r="E117" t="str">
        <f>"12"</f>
        <v>12</v>
      </c>
      <c r="F117" t="s">
        <v>32</v>
      </c>
      <c r="G117" t="s">
        <v>20</v>
      </c>
      <c r="H117" t="s">
        <v>20</v>
      </c>
      <c r="I117" t="s">
        <v>20</v>
      </c>
      <c r="J117">
        <v>99.93</v>
      </c>
      <c r="K117">
        <v>0.04</v>
      </c>
      <c r="L117">
        <v>0</v>
      </c>
      <c r="M117">
        <v>0.03</v>
      </c>
      <c r="N117">
        <v>0</v>
      </c>
      <c r="O117">
        <v>0</v>
      </c>
      <c r="P117">
        <v>0</v>
      </c>
    </row>
    <row r="118" spans="1:16">
      <c r="A118" t="s">
        <v>86</v>
      </c>
      <c r="B118" t="s">
        <v>87</v>
      </c>
      <c r="C118" t="s">
        <v>17</v>
      </c>
      <c r="D118" t="s">
        <v>77</v>
      </c>
      <c r="E118" t="str">
        <f>"13"</f>
        <v>13</v>
      </c>
      <c r="F118" t="s">
        <v>69</v>
      </c>
      <c r="G118" t="s">
        <v>20</v>
      </c>
      <c r="H118" t="s">
        <v>20</v>
      </c>
      <c r="I118" t="s">
        <v>20</v>
      </c>
      <c r="J118">
        <v>99.92</v>
      </c>
      <c r="K118">
        <v>0.05</v>
      </c>
      <c r="L118">
        <v>0</v>
      </c>
      <c r="M118">
        <v>0.03</v>
      </c>
      <c r="N118">
        <v>0</v>
      </c>
      <c r="O118">
        <v>0</v>
      </c>
      <c r="P118">
        <v>0</v>
      </c>
    </row>
    <row r="119" spans="1:16">
      <c r="A119" t="s">
        <v>86</v>
      </c>
      <c r="B119" t="s">
        <v>87</v>
      </c>
      <c r="C119" t="s">
        <v>17</v>
      </c>
      <c r="D119" t="s">
        <v>77</v>
      </c>
      <c r="E119" t="str">
        <f>"14"</f>
        <v>14</v>
      </c>
      <c r="F119" t="s">
        <v>36</v>
      </c>
      <c r="G119" t="s">
        <v>20</v>
      </c>
      <c r="H119" t="s">
        <v>20</v>
      </c>
      <c r="I119" t="s">
        <v>20</v>
      </c>
      <c r="J119">
        <v>99.91</v>
      </c>
      <c r="K119">
        <v>0.02</v>
      </c>
      <c r="L119">
        <v>0</v>
      </c>
      <c r="M119">
        <v>0.06</v>
      </c>
      <c r="N119">
        <v>0</v>
      </c>
      <c r="O119">
        <v>0</v>
      </c>
      <c r="P119">
        <v>0</v>
      </c>
    </row>
    <row r="120" spans="1:16">
      <c r="A120" t="s">
        <v>86</v>
      </c>
      <c r="B120" t="s">
        <v>87</v>
      </c>
      <c r="C120" t="s">
        <v>17</v>
      </c>
      <c r="D120" t="s">
        <v>77</v>
      </c>
      <c r="E120" t="str">
        <f>"15"</f>
        <v>15</v>
      </c>
      <c r="F120" t="s">
        <v>64</v>
      </c>
      <c r="G120" t="s">
        <v>20</v>
      </c>
      <c r="H120" t="s">
        <v>20</v>
      </c>
      <c r="I120" t="s">
        <v>20</v>
      </c>
      <c r="J120">
        <v>99.86</v>
      </c>
      <c r="K120">
        <v>0.11</v>
      </c>
      <c r="L120">
        <v>0</v>
      </c>
      <c r="M120">
        <v>0.03</v>
      </c>
      <c r="N120">
        <v>0</v>
      </c>
      <c r="O120">
        <v>0</v>
      </c>
      <c r="P120">
        <v>0</v>
      </c>
    </row>
    <row r="121" spans="1:16">
      <c r="A121" t="s">
        <v>86</v>
      </c>
      <c r="B121" t="s">
        <v>87</v>
      </c>
      <c r="C121" t="s">
        <v>17</v>
      </c>
      <c r="D121" t="s">
        <v>77</v>
      </c>
      <c r="E121" t="str">
        <f>"16"</f>
        <v>16</v>
      </c>
      <c r="F121" t="s">
        <v>35</v>
      </c>
      <c r="G121" t="s">
        <v>20</v>
      </c>
      <c r="H121" t="s">
        <v>20</v>
      </c>
      <c r="I121" t="s">
        <v>20</v>
      </c>
      <c r="J121">
        <v>96.71</v>
      </c>
      <c r="K121">
        <v>3.25</v>
      </c>
      <c r="L121">
        <v>0</v>
      </c>
      <c r="M121">
        <v>0.03</v>
      </c>
      <c r="N121">
        <v>0</v>
      </c>
      <c r="O121">
        <v>0</v>
      </c>
      <c r="P121">
        <v>0</v>
      </c>
    </row>
    <row r="122" spans="1:16">
      <c r="A122" t="s">
        <v>95</v>
      </c>
      <c r="B122" t="s">
        <v>96</v>
      </c>
      <c r="C122" t="s">
        <v>17</v>
      </c>
      <c r="D122">
        <v>6014364546</v>
      </c>
      <c r="E122" t="str">
        <f>"1.1"</f>
        <v>1.1</v>
      </c>
      <c r="F122" t="s">
        <v>97</v>
      </c>
      <c r="G122" t="s">
        <v>20</v>
      </c>
      <c r="H122" t="s">
        <v>20</v>
      </c>
      <c r="I122" t="s">
        <v>20</v>
      </c>
      <c r="J122">
        <v>97.8</v>
      </c>
      <c r="K122">
        <v>2.1800000000000002</v>
      </c>
      <c r="L122">
        <v>0</v>
      </c>
      <c r="M122">
        <v>0.02</v>
      </c>
      <c r="N122">
        <v>0</v>
      </c>
      <c r="O122">
        <v>0</v>
      </c>
      <c r="P122">
        <v>0</v>
      </c>
    </row>
    <row r="123" spans="1:16">
      <c r="A123" t="s">
        <v>95</v>
      </c>
      <c r="B123" t="s">
        <v>96</v>
      </c>
      <c r="C123" t="s">
        <v>17</v>
      </c>
      <c r="D123">
        <v>6014364546</v>
      </c>
      <c r="E123" t="str">
        <f>"1.2"</f>
        <v>1.2</v>
      </c>
      <c r="F123" t="s">
        <v>98</v>
      </c>
      <c r="G123" t="s">
        <v>20</v>
      </c>
      <c r="H123" t="s">
        <v>20</v>
      </c>
      <c r="I123" t="s">
        <v>20</v>
      </c>
      <c r="J123">
        <v>98.95</v>
      </c>
      <c r="K123">
        <v>1.03</v>
      </c>
      <c r="L123">
        <v>0</v>
      </c>
      <c r="M123">
        <v>0.02</v>
      </c>
      <c r="N123">
        <v>0</v>
      </c>
      <c r="O123">
        <v>0</v>
      </c>
      <c r="P123">
        <v>0</v>
      </c>
    </row>
    <row r="124" spans="1:16">
      <c r="A124" t="s">
        <v>95</v>
      </c>
      <c r="B124" t="s">
        <v>96</v>
      </c>
      <c r="C124" t="s">
        <v>17</v>
      </c>
      <c r="D124">
        <v>6014364546</v>
      </c>
      <c r="E124" t="str">
        <f>"1.3"</f>
        <v>1.3</v>
      </c>
      <c r="F124" t="s">
        <v>99</v>
      </c>
      <c r="G124" t="s">
        <v>20</v>
      </c>
      <c r="H124" t="s">
        <v>20</v>
      </c>
      <c r="I124" t="s">
        <v>20</v>
      </c>
      <c r="J124">
        <v>97.57</v>
      </c>
      <c r="K124">
        <v>2.41</v>
      </c>
      <c r="L124">
        <v>0</v>
      </c>
      <c r="M124">
        <v>0.02</v>
      </c>
      <c r="N124">
        <v>0</v>
      </c>
      <c r="O124">
        <v>0</v>
      </c>
      <c r="P124">
        <v>0</v>
      </c>
    </row>
    <row r="125" spans="1:16">
      <c r="A125" t="s">
        <v>95</v>
      </c>
      <c r="B125" t="s">
        <v>96</v>
      </c>
      <c r="C125" t="s">
        <v>17</v>
      </c>
      <c r="D125">
        <v>6014364546</v>
      </c>
      <c r="E125" t="str">
        <f>"1.4"</f>
        <v>1.4</v>
      </c>
      <c r="F125" t="s">
        <v>100</v>
      </c>
      <c r="G125" t="s">
        <v>20</v>
      </c>
      <c r="H125" t="s">
        <v>20</v>
      </c>
      <c r="I125" t="s">
        <v>20</v>
      </c>
      <c r="J125">
        <v>98.89</v>
      </c>
      <c r="K125">
        <v>1.0900000000000001</v>
      </c>
      <c r="L125">
        <v>0</v>
      </c>
      <c r="M125">
        <v>0.02</v>
      </c>
      <c r="N125">
        <v>0</v>
      </c>
      <c r="O125">
        <v>0</v>
      </c>
      <c r="P125">
        <v>0</v>
      </c>
    </row>
    <row r="126" spans="1:16">
      <c r="A126" t="s">
        <v>95</v>
      </c>
      <c r="B126" t="s">
        <v>96</v>
      </c>
      <c r="C126" t="s">
        <v>17</v>
      </c>
      <c r="D126">
        <v>6014364546</v>
      </c>
      <c r="E126" t="str">
        <f>"1.5"</f>
        <v>1.5</v>
      </c>
      <c r="F126" t="s">
        <v>101</v>
      </c>
      <c r="G126" t="s">
        <v>20</v>
      </c>
      <c r="H126" t="s">
        <v>20</v>
      </c>
      <c r="I126" t="s">
        <v>20</v>
      </c>
      <c r="J126">
        <v>98.95</v>
      </c>
      <c r="K126">
        <v>1.03</v>
      </c>
      <c r="L126">
        <v>0</v>
      </c>
      <c r="M126">
        <v>0.02</v>
      </c>
      <c r="N126">
        <v>0</v>
      </c>
      <c r="O126">
        <v>0</v>
      </c>
      <c r="P126">
        <v>0</v>
      </c>
    </row>
    <row r="127" spans="1:16">
      <c r="A127" t="s">
        <v>95</v>
      </c>
      <c r="B127" t="s">
        <v>96</v>
      </c>
      <c r="C127" t="s">
        <v>17</v>
      </c>
      <c r="D127">
        <v>6014364546</v>
      </c>
      <c r="E127" t="str">
        <f>"1.6"</f>
        <v>1.6</v>
      </c>
      <c r="F127" t="s">
        <v>102</v>
      </c>
      <c r="G127" t="s">
        <v>20</v>
      </c>
      <c r="H127" t="s">
        <v>20</v>
      </c>
      <c r="I127" t="s">
        <v>20</v>
      </c>
      <c r="J127">
        <v>99.09</v>
      </c>
      <c r="K127">
        <v>0.9</v>
      </c>
      <c r="L127">
        <v>0</v>
      </c>
      <c r="M127">
        <v>0.02</v>
      </c>
      <c r="N127">
        <v>0</v>
      </c>
      <c r="O127">
        <v>0</v>
      </c>
      <c r="P127">
        <v>0</v>
      </c>
    </row>
    <row r="128" spans="1:16">
      <c r="A128" t="s">
        <v>95</v>
      </c>
      <c r="B128" t="s">
        <v>96</v>
      </c>
      <c r="C128" t="s">
        <v>17</v>
      </c>
      <c r="D128">
        <v>6014364546</v>
      </c>
      <c r="E128" t="str">
        <f>"1.7"</f>
        <v>1.7</v>
      </c>
      <c r="F128" t="s">
        <v>103</v>
      </c>
      <c r="G128" t="s">
        <v>20</v>
      </c>
      <c r="H128" t="s">
        <v>20</v>
      </c>
      <c r="I128" t="s">
        <v>20</v>
      </c>
      <c r="J128">
        <v>97.92</v>
      </c>
      <c r="K128">
        <v>2.06</v>
      </c>
      <c r="L128">
        <v>0</v>
      </c>
      <c r="M128">
        <v>0.02</v>
      </c>
      <c r="N128">
        <v>0</v>
      </c>
      <c r="O128">
        <v>0</v>
      </c>
      <c r="P128">
        <v>0</v>
      </c>
    </row>
    <row r="129" spans="1:16">
      <c r="A129" t="s">
        <v>95</v>
      </c>
      <c r="B129" t="s">
        <v>96</v>
      </c>
      <c r="C129" t="s">
        <v>17</v>
      </c>
      <c r="D129">
        <v>6014364546</v>
      </c>
      <c r="E129" t="str">
        <f>"1.8"</f>
        <v>1.8</v>
      </c>
      <c r="F129" t="s">
        <v>104</v>
      </c>
      <c r="G129" t="s">
        <v>20</v>
      </c>
      <c r="H129" t="s">
        <v>20</v>
      </c>
      <c r="I129" t="s">
        <v>20</v>
      </c>
      <c r="J129">
        <v>99.42</v>
      </c>
      <c r="K129">
        <v>0.56999999999999995</v>
      </c>
      <c r="L129">
        <v>0</v>
      </c>
      <c r="M129">
        <v>0.02</v>
      </c>
      <c r="N129">
        <v>0</v>
      </c>
      <c r="O129">
        <v>0</v>
      </c>
      <c r="P129">
        <v>0</v>
      </c>
    </row>
    <row r="130" spans="1:16">
      <c r="A130" t="s">
        <v>95</v>
      </c>
      <c r="B130" t="s">
        <v>96</v>
      </c>
      <c r="C130" t="s">
        <v>17</v>
      </c>
      <c r="D130">
        <v>6014364546</v>
      </c>
      <c r="E130" t="str">
        <f>"2."</f>
        <v>2.</v>
      </c>
      <c r="F130" t="s">
        <v>19</v>
      </c>
      <c r="G130" t="s">
        <v>20</v>
      </c>
      <c r="H130" t="s">
        <v>20</v>
      </c>
      <c r="I130" t="s">
        <v>20</v>
      </c>
      <c r="J130">
        <v>99.47</v>
      </c>
      <c r="K130">
        <v>0.41</v>
      </c>
      <c r="L130">
        <v>0</v>
      </c>
      <c r="M130">
        <v>0.12</v>
      </c>
      <c r="N130">
        <v>0</v>
      </c>
      <c r="O130">
        <v>0</v>
      </c>
      <c r="P130">
        <v>0</v>
      </c>
    </row>
    <row r="131" spans="1:16">
      <c r="A131" t="s">
        <v>95</v>
      </c>
      <c r="B131" t="s">
        <v>96</v>
      </c>
      <c r="C131" t="s">
        <v>17</v>
      </c>
      <c r="D131">
        <v>6014364546</v>
      </c>
      <c r="E131" t="str">
        <f>"3."</f>
        <v>3.</v>
      </c>
      <c r="F131" t="s">
        <v>105</v>
      </c>
      <c r="G131" t="s">
        <v>20</v>
      </c>
      <c r="H131" t="s">
        <v>20</v>
      </c>
      <c r="I131" t="s">
        <v>20</v>
      </c>
      <c r="J131">
        <v>98.23</v>
      </c>
      <c r="K131">
        <v>1.76</v>
      </c>
      <c r="L131">
        <v>0</v>
      </c>
      <c r="M131">
        <v>0.01</v>
      </c>
      <c r="N131">
        <v>0</v>
      </c>
      <c r="O131">
        <v>0</v>
      </c>
      <c r="P131">
        <v>0</v>
      </c>
    </row>
    <row r="132" spans="1:16">
      <c r="A132" t="s">
        <v>95</v>
      </c>
      <c r="B132" t="s">
        <v>96</v>
      </c>
      <c r="C132" t="s">
        <v>17</v>
      </c>
      <c r="D132">
        <v>6014364546</v>
      </c>
      <c r="E132" t="str">
        <f>"4."</f>
        <v>4.</v>
      </c>
      <c r="F132" t="s">
        <v>64</v>
      </c>
      <c r="G132" t="s">
        <v>20</v>
      </c>
      <c r="H132" t="s">
        <v>20</v>
      </c>
      <c r="I132" t="s">
        <v>20</v>
      </c>
      <c r="J132">
        <v>97.05</v>
      </c>
      <c r="K132">
        <v>2.94</v>
      </c>
      <c r="L132">
        <v>0</v>
      </c>
      <c r="M132">
        <v>0.02</v>
      </c>
      <c r="N132">
        <v>0</v>
      </c>
      <c r="O132">
        <v>0</v>
      </c>
      <c r="P132">
        <v>0</v>
      </c>
    </row>
    <row r="133" spans="1:16">
      <c r="A133" t="s">
        <v>95</v>
      </c>
      <c r="B133" t="s">
        <v>96</v>
      </c>
      <c r="C133" t="s">
        <v>17</v>
      </c>
      <c r="D133">
        <v>6014364546</v>
      </c>
      <c r="E133" t="str">
        <f>"5."</f>
        <v>5.</v>
      </c>
      <c r="F133" t="s">
        <v>35</v>
      </c>
      <c r="G133" t="s">
        <v>20</v>
      </c>
      <c r="H133" t="s">
        <v>20</v>
      </c>
      <c r="I133" t="s">
        <v>20</v>
      </c>
      <c r="J133">
        <v>98.12</v>
      </c>
      <c r="K133">
        <v>1.86</v>
      </c>
      <c r="L133">
        <v>0</v>
      </c>
      <c r="M133">
        <v>0.02</v>
      </c>
      <c r="N133">
        <v>0</v>
      </c>
      <c r="O133">
        <v>0</v>
      </c>
      <c r="P133">
        <v>0</v>
      </c>
    </row>
    <row r="134" spans="1:16">
      <c r="A134" t="s">
        <v>95</v>
      </c>
      <c r="B134" t="s">
        <v>96</v>
      </c>
      <c r="C134" t="s">
        <v>17</v>
      </c>
      <c r="D134">
        <v>6014364546</v>
      </c>
      <c r="E134" t="str">
        <f>"6."</f>
        <v>6.</v>
      </c>
      <c r="F134" t="s">
        <v>65</v>
      </c>
      <c r="G134" t="s">
        <v>20</v>
      </c>
      <c r="H134" t="s">
        <v>20</v>
      </c>
      <c r="I134" t="s">
        <v>20</v>
      </c>
      <c r="J134">
        <v>96.77</v>
      </c>
      <c r="K134">
        <v>3.21</v>
      </c>
      <c r="L134">
        <v>0</v>
      </c>
      <c r="M134">
        <v>0.02</v>
      </c>
      <c r="N134">
        <v>0</v>
      </c>
      <c r="O134">
        <v>0</v>
      </c>
      <c r="P134">
        <v>0</v>
      </c>
    </row>
    <row r="135" spans="1:16">
      <c r="A135" t="s">
        <v>95</v>
      </c>
      <c r="B135" t="s">
        <v>96</v>
      </c>
      <c r="C135" t="s">
        <v>17</v>
      </c>
      <c r="D135">
        <v>6014364546</v>
      </c>
      <c r="E135" t="str">
        <f>"7."</f>
        <v>7.</v>
      </c>
      <c r="F135" t="s">
        <v>36</v>
      </c>
      <c r="G135" t="s">
        <v>20</v>
      </c>
      <c r="H135" t="s">
        <v>20</v>
      </c>
      <c r="I135" t="s">
        <v>20</v>
      </c>
      <c r="J135">
        <v>99.3</v>
      </c>
      <c r="K135">
        <v>0.63</v>
      </c>
      <c r="L135">
        <v>0</v>
      </c>
      <c r="M135">
        <v>7.0000000000000007E-2</v>
      </c>
      <c r="N135">
        <v>0</v>
      </c>
      <c r="O135">
        <v>0</v>
      </c>
      <c r="P135">
        <v>0</v>
      </c>
    </row>
    <row r="136" spans="1:16">
      <c r="A136" t="s">
        <v>95</v>
      </c>
      <c r="B136" t="s">
        <v>96</v>
      </c>
      <c r="C136" t="s">
        <v>17</v>
      </c>
      <c r="D136">
        <v>6014364546</v>
      </c>
      <c r="E136" t="str">
        <f>"8."</f>
        <v>8.</v>
      </c>
      <c r="F136" t="s">
        <v>106</v>
      </c>
      <c r="G136" t="s">
        <v>20</v>
      </c>
      <c r="H136" t="s">
        <v>20</v>
      </c>
      <c r="I136" t="s">
        <v>20</v>
      </c>
      <c r="J136">
        <v>98.96</v>
      </c>
      <c r="K136">
        <v>0.96</v>
      </c>
      <c r="L136">
        <v>0</v>
      </c>
      <c r="M136">
        <v>7.0000000000000007E-2</v>
      </c>
      <c r="N136">
        <v>0</v>
      </c>
      <c r="O136">
        <v>0</v>
      </c>
      <c r="P136">
        <v>0</v>
      </c>
    </row>
    <row r="137" spans="1:16">
      <c r="A137" t="s">
        <v>107</v>
      </c>
      <c r="B137" t="s">
        <v>108</v>
      </c>
      <c r="C137" t="s">
        <v>17</v>
      </c>
      <c r="D137" t="s">
        <v>109</v>
      </c>
      <c r="E137" t="str">
        <f>"1"</f>
        <v>1</v>
      </c>
      <c r="F137" t="s">
        <v>110</v>
      </c>
      <c r="G137" t="s">
        <v>20</v>
      </c>
      <c r="H137" t="s">
        <v>40</v>
      </c>
      <c r="I137" t="s">
        <v>20</v>
      </c>
      <c r="J137">
        <v>96.07</v>
      </c>
      <c r="K137">
        <v>3.9</v>
      </c>
      <c r="L137">
        <v>0.02</v>
      </c>
      <c r="M137">
        <v>0</v>
      </c>
      <c r="N137">
        <v>0</v>
      </c>
      <c r="O137">
        <v>0</v>
      </c>
      <c r="P137">
        <v>0</v>
      </c>
    </row>
    <row r="138" spans="1:16">
      <c r="A138" t="s">
        <v>107</v>
      </c>
      <c r="B138" t="s">
        <v>108</v>
      </c>
      <c r="C138" t="s">
        <v>17</v>
      </c>
      <c r="D138" t="s">
        <v>109</v>
      </c>
      <c r="E138" t="str">
        <f>"2"</f>
        <v>2</v>
      </c>
      <c r="F138" t="s">
        <v>111</v>
      </c>
      <c r="G138" t="s">
        <v>20</v>
      </c>
      <c r="H138" t="s">
        <v>40</v>
      </c>
      <c r="I138" t="s">
        <v>20</v>
      </c>
      <c r="J138">
        <v>99.76</v>
      </c>
      <c r="K138">
        <v>0.21</v>
      </c>
      <c r="L138">
        <v>0.03</v>
      </c>
      <c r="M138">
        <v>0</v>
      </c>
      <c r="N138">
        <v>0</v>
      </c>
      <c r="O138">
        <v>0</v>
      </c>
      <c r="P138">
        <v>0</v>
      </c>
    </row>
    <row r="139" spans="1:16">
      <c r="A139" t="s">
        <v>107</v>
      </c>
      <c r="B139" t="s">
        <v>108</v>
      </c>
      <c r="C139" t="s">
        <v>17</v>
      </c>
      <c r="D139" t="s">
        <v>109</v>
      </c>
      <c r="E139" t="str">
        <f>"3"</f>
        <v>3</v>
      </c>
      <c r="F139" t="s">
        <v>112</v>
      </c>
      <c r="G139" t="s">
        <v>20</v>
      </c>
      <c r="H139" t="s">
        <v>40</v>
      </c>
      <c r="I139" t="s">
        <v>20</v>
      </c>
      <c r="J139">
        <v>99.76</v>
      </c>
      <c r="K139">
        <v>0.2</v>
      </c>
      <c r="L139">
        <v>0.04</v>
      </c>
      <c r="M139">
        <v>0</v>
      </c>
      <c r="N139">
        <v>0</v>
      </c>
      <c r="O139">
        <v>0</v>
      </c>
      <c r="P139">
        <v>0</v>
      </c>
    </row>
    <row r="140" spans="1:16">
      <c r="A140" t="s">
        <v>107</v>
      </c>
      <c r="B140" t="s">
        <v>108</v>
      </c>
      <c r="C140" t="s">
        <v>17</v>
      </c>
      <c r="D140" t="s">
        <v>109</v>
      </c>
      <c r="E140" t="str">
        <f>"4"</f>
        <v>4</v>
      </c>
      <c r="F140" t="s">
        <v>113</v>
      </c>
      <c r="H140" t="s">
        <v>20</v>
      </c>
      <c r="I140" t="s">
        <v>20</v>
      </c>
      <c r="J140">
        <v>89.08</v>
      </c>
      <c r="K140">
        <v>10.45</v>
      </c>
      <c r="L140">
        <v>0.47</v>
      </c>
      <c r="M140">
        <v>0</v>
      </c>
      <c r="N140">
        <v>0</v>
      </c>
      <c r="O140">
        <v>0</v>
      </c>
      <c r="P140">
        <v>0</v>
      </c>
    </row>
    <row r="141" spans="1:16">
      <c r="A141" t="s">
        <v>107</v>
      </c>
      <c r="B141" t="s">
        <v>108</v>
      </c>
      <c r="C141" t="s">
        <v>17</v>
      </c>
      <c r="D141" t="s">
        <v>109</v>
      </c>
      <c r="E141" t="str">
        <f>"5"</f>
        <v>5</v>
      </c>
      <c r="F141" t="s">
        <v>114</v>
      </c>
      <c r="H141" t="s">
        <v>20</v>
      </c>
      <c r="I141" t="s">
        <v>20</v>
      </c>
      <c r="J141">
        <v>89.09</v>
      </c>
      <c r="K141">
        <v>10.43</v>
      </c>
      <c r="L141">
        <v>0.48</v>
      </c>
      <c r="M141">
        <v>0</v>
      </c>
      <c r="N141">
        <v>0</v>
      </c>
      <c r="O141">
        <v>0</v>
      </c>
      <c r="P141">
        <v>0</v>
      </c>
    </row>
    <row r="142" spans="1:16">
      <c r="A142" t="s">
        <v>107</v>
      </c>
      <c r="B142" t="s">
        <v>108</v>
      </c>
      <c r="C142" t="s">
        <v>17</v>
      </c>
      <c r="D142" t="s">
        <v>109</v>
      </c>
      <c r="E142" t="str">
        <f>"6"</f>
        <v>6</v>
      </c>
      <c r="F142" t="s">
        <v>115</v>
      </c>
      <c r="H142" t="s">
        <v>20</v>
      </c>
      <c r="I142" t="s">
        <v>20</v>
      </c>
      <c r="J142">
        <v>71.36</v>
      </c>
      <c r="K142">
        <v>28.48</v>
      </c>
      <c r="L142">
        <v>0.17</v>
      </c>
      <c r="M142">
        <v>0</v>
      </c>
      <c r="N142">
        <v>0</v>
      </c>
      <c r="O142">
        <v>0</v>
      </c>
      <c r="P142">
        <v>0</v>
      </c>
    </row>
    <row r="143" spans="1:16">
      <c r="A143" t="s">
        <v>107</v>
      </c>
      <c r="B143" t="s">
        <v>108</v>
      </c>
      <c r="C143" t="s">
        <v>17</v>
      </c>
      <c r="D143" t="s">
        <v>109</v>
      </c>
      <c r="E143" t="str">
        <f>"7"</f>
        <v>7</v>
      </c>
      <c r="F143" t="s">
        <v>116</v>
      </c>
      <c r="H143" t="s">
        <v>20</v>
      </c>
      <c r="I143" t="s">
        <v>20</v>
      </c>
      <c r="J143">
        <v>99.85</v>
      </c>
      <c r="K143">
        <v>0.1</v>
      </c>
      <c r="L143">
        <v>0.05</v>
      </c>
      <c r="M143">
        <v>0</v>
      </c>
      <c r="N143">
        <v>0</v>
      </c>
      <c r="O143">
        <v>0</v>
      </c>
      <c r="P143">
        <v>0</v>
      </c>
    </row>
    <row r="144" spans="1:16">
      <c r="A144" t="s">
        <v>117</v>
      </c>
      <c r="B144" s="1">
        <v>45907</v>
      </c>
      <c r="C144" t="s">
        <v>17</v>
      </c>
      <c r="D144" t="s">
        <v>118</v>
      </c>
      <c r="E144" t="str">
        <f>"1"</f>
        <v>1</v>
      </c>
      <c r="F144" t="s">
        <v>19</v>
      </c>
      <c r="G144" t="s">
        <v>20</v>
      </c>
      <c r="H144" t="s">
        <v>20</v>
      </c>
      <c r="I144" t="s">
        <v>20</v>
      </c>
      <c r="J144">
        <v>99.35</v>
      </c>
      <c r="K144">
        <v>0.06</v>
      </c>
      <c r="L144">
        <v>0</v>
      </c>
      <c r="M144">
        <v>0.59</v>
      </c>
      <c r="N144">
        <v>0</v>
      </c>
      <c r="O144">
        <v>0</v>
      </c>
      <c r="P144">
        <v>0</v>
      </c>
    </row>
    <row r="145" spans="1:16">
      <c r="A145" t="s">
        <v>117</v>
      </c>
      <c r="B145" s="1">
        <v>45907</v>
      </c>
      <c r="C145" t="s">
        <v>17</v>
      </c>
      <c r="D145" t="s">
        <v>118</v>
      </c>
      <c r="E145" t="str">
        <f>"2"</f>
        <v>2</v>
      </c>
      <c r="F145" t="s">
        <v>23</v>
      </c>
      <c r="G145" t="s">
        <v>20</v>
      </c>
      <c r="H145" t="s">
        <v>20</v>
      </c>
      <c r="I145" t="s">
        <v>20</v>
      </c>
      <c r="J145">
        <v>95.82</v>
      </c>
      <c r="K145">
        <v>4.17</v>
      </c>
      <c r="L145">
        <v>0</v>
      </c>
      <c r="M145">
        <v>0.01</v>
      </c>
      <c r="N145">
        <v>0</v>
      </c>
      <c r="O145">
        <v>0</v>
      </c>
      <c r="P145">
        <v>0</v>
      </c>
    </row>
    <row r="146" spans="1:16">
      <c r="A146" t="s">
        <v>117</v>
      </c>
      <c r="B146" s="1">
        <v>45907</v>
      </c>
      <c r="C146" t="s">
        <v>17</v>
      </c>
      <c r="D146" t="s">
        <v>118</v>
      </c>
      <c r="E146" t="str">
        <f>"3"</f>
        <v>3</v>
      </c>
      <c r="F146" t="s">
        <v>31</v>
      </c>
      <c r="G146" t="s">
        <v>20</v>
      </c>
      <c r="H146" t="s">
        <v>20</v>
      </c>
      <c r="I146" t="s">
        <v>20</v>
      </c>
      <c r="J146">
        <v>95.16</v>
      </c>
      <c r="K146">
        <v>4.84</v>
      </c>
      <c r="L146">
        <v>0</v>
      </c>
      <c r="M146">
        <v>0</v>
      </c>
      <c r="N146">
        <v>0</v>
      </c>
      <c r="O146">
        <v>0</v>
      </c>
      <c r="P146">
        <v>0</v>
      </c>
    </row>
    <row r="147" spans="1:16">
      <c r="A147" t="s">
        <v>117</v>
      </c>
      <c r="B147" s="1">
        <v>45907</v>
      </c>
      <c r="C147" t="s">
        <v>17</v>
      </c>
      <c r="D147" t="s">
        <v>118</v>
      </c>
      <c r="E147" t="str">
        <f>"4"</f>
        <v>4</v>
      </c>
      <c r="F147" t="s">
        <v>32</v>
      </c>
      <c r="G147" t="s">
        <v>20</v>
      </c>
      <c r="H147" t="s">
        <v>20</v>
      </c>
      <c r="I147" t="s">
        <v>20</v>
      </c>
      <c r="J147">
        <v>99.04</v>
      </c>
      <c r="K147">
        <v>0.95</v>
      </c>
      <c r="L147">
        <v>0</v>
      </c>
      <c r="M147">
        <v>0.01</v>
      </c>
      <c r="N147">
        <v>0</v>
      </c>
      <c r="O147">
        <v>0</v>
      </c>
      <c r="P147">
        <v>0</v>
      </c>
    </row>
    <row r="148" spans="1:16">
      <c r="A148" t="s">
        <v>117</v>
      </c>
      <c r="B148" s="1">
        <v>45907</v>
      </c>
      <c r="C148" t="s">
        <v>17</v>
      </c>
      <c r="D148" t="s">
        <v>118</v>
      </c>
      <c r="E148" t="str">
        <f>"5"</f>
        <v>5</v>
      </c>
      <c r="F148" t="s">
        <v>119</v>
      </c>
      <c r="G148" t="s">
        <v>20</v>
      </c>
      <c r="H148" t="s">
        <v>20</v>
      </c>
      <c r="I148" t="s">
        <v>20</v>
      </c>
      <c r="J148">
        <v>99.98</v>
      </c>
      <c r="K148">
        <v>0.01</v>
      </c>
      <c r="L148">
        <v>0</v>
      </c>
      <c r="M148">
        <v>0.01</v>
      </c>
      <c r="N148">
        <v>0</v>
      </c>
      <c r="O148">
        <v>0</v>
      </c>
      <c r="P148">
        <v>0</v>
      </c>
    </row>
    <row r="149" spans="1:16">
      <c r="A149" t="s">
        <v>117</v>
      </c>
      <c r="B149" s="1">
        <v>45907</v>
      </c>
      <c r="C149" t="s">
        <v>17</v>
      </c>
      <c r="D149" t="s">
        <v>118</v>
      </c>
      <c r="E149" t="str">
        <f>"6"</f>
        <v>6</v>
      </c>
      <c r="F149" t="s">
        <v>120</v>
      </c>
      <c r="G149" t="s">
        <v>20</v>
      </c>
      <c r="H149" t="s">
        <v>40</v>
      </c>
      <c r="I149" t="s">
        <v>20</v>
      </c>
      <c r="J149">
        <v>98.1</v>
      </c>
      <c r="K149">
        <v>1.89</v>
      </c>
      <c r="L149">
        <v>0</v>
      </c>
      <c r="M149">
        <v>0.01</v>
      </c>
      <c r="N149">
        <v>0</v>
      </c>
      <c r="O149">
        <v>0</v>
      </c>
      <c r="P149">
        <v>0</v>
      </c>
    </row>
    <row r="150" spans="1:16">
      <c r="A150" t="s">
        <v>117</v>
      </c>
      <c r="B150" s="1">
        <v>45907</v>
      </c>
      <c r="C150" t="s">
        <v>17</v>
      </c>
      <c r="D150" t="s">
        <v>118</v>
      </c>
      <c r="E150" t="str">
        <f>"7"</f>
        <v>7</v>
      </c>
      <c r="F150" t="s">
        <v>121</v>
      </c>
      <c r="G150" t="s">
        <v>20</v>
      </c>
      <c r="H150" t="s">
        <v>40</v>
      </c>
      <c r="I150" t="s">
        <v>20</v>
      </c>
      <c r="J150">
        <v>96.85</v>
      </c>
      <c r="K150">
        <v>2.65</v>
      </c>
      <c r="L150">
        <v>0</v>
      </c>
      <c r="M150">
        <v>0.51</v>
      </c>
      <c r="N150">
        <v>0</v>
      </c>
      <c r="O150">
        <v>0</v>
      </c>
      <c r="P150">
        <v>0</v>
      </c>
    </row>
    <row r="151" spans="1:16">
      <c r="A151" t="s">
        <v>117</v>
      </c>
      <c r="B151" s="1">
        <v>45907</v>
      </c>
      <c r="C151" t="s">
        <v>17</v>
      </c>
      <c r="D151" t="s">
        <v>118</v>
      </c>
      <c r="E151" t="str">
        <f>"8"</f>
        <v>8</v>
      </c>
      <c r="F151" t="s">
        <v>122</v>
      </c>
      <c r="G151" t="s">
        <v>20</v>
      </c>
      <c r="H151" t="s">
        <v>40</v>
      </c>
      <c r="I151" t="s">
        <v>20</v>
      </c>
      <c r="J151">
        <v>97.26</v>
      </c>
      <c r="K151">
        <v>2.73</v>
      </c>
      <c r="L151">
        <v>0</v>
      </c>
      <c r="M151">
        <v>0.01</v>
      </c>
      <c r="N151">
        <v>0</v>
      </c>
      <c r="O151">
        <v>0</v>
      </c>
      <c r="P151">
        <v>0</v>
      </c>
    </row>
    <row r="152" spans="1:16">
      <c r="A152" t="s">
        <v>117</v>
      </c>
      <c r="B152" s="1">
        <v>45907</v>
      </c>
      <c r="C152" t="s">
        <v>17</v>
      </c>
      <c r="D152" t="s">
        <v>118</v>
      </c>
      <c r="E152" t="str">
        <f>"9"</f>
        <v>9</v>
      </c>
      <c r="F152" t="s">
        <v>123</v>
      </c>
      <c r="G152" t="s">
        <v>20</v>
      </c>
      <c r="H152" t="s">
        <v>40</v>
      </c>
      <c r="I152" t="s">
        <v>20</v>
      </c>
      <c r="J152">
        <v>96.46</v>
      </c>
      <c r="K152">
        <v>3.53</v>
      </c>
      <c r="L152">
        <v>0</v>
      </c>
      <c r="M152">
        <v>0.01</v>
      </c>
      <c r="N152">
        <v>0</v>
      </c>
      <c r="O152">
        <v>0</v>
      </c>
      <c r="P152">
        <v>0</v>
      </c>
    </row>
    <row r="153" spans="1:16">
      <c r="A153" t="s">
        <v>117</v>
      </c>
      <c r="B153" s="1">
        <v>45907</v>
      </c>
      <c r="C153" t="s">
        <v>17</v>
      </c>
      <c r="D153" t="s">
        <v>118</v>
      </c>
      <c r="E153" t="str">
        <f>"10"</f>
        <v>10</v>
      </c>
      <c r="F153" t="s">
        <v>124</v>
      </c>
      <c r="G153" t="s">
        <v>20</v>
      </c>
      <c r="H153" t="s">
        <v>40</v>
      </c>
      <c r="I153" t="s">
        <v>20</v>
      </c>
      <c r="J153">
        <v>97.81</v>
      </c>
      <c r="K153">
        <v>2.19</v>
      </c>
      <c r="L153">
        <v>0</v>
      </c>
      <c r="M153">
        <v>0.01</v>
      </c>
      <c r="N153">
        <v>0</v>
      </c>
      <c r="O153">
        <v>0</v>
      </c>
      <c r="P153">
        <v>0</v>
      </c>
    </row>
    <row r="154" spans="1:16">
      <c r="A154" t="s">
        <v>117</v>
      </c>
      <c r="B154" s="1">
        <v>45907</v>
      </c>
      <c r="C154" t="s">
        <v>17</v>
      </c>
      <c r="D154" t="s">
        <v>118</v>
      </c>
      <c r="E154" t="str">
        <f>"11"</f>
        <v>11</v>
      </c>
      <c r="F154" t="s">
        <v>125</v>
      </c>
      <c r="G154" t="s">
        <v>20</v>
      </c>
      <c r="H154" t="s">
        <v>40</v>
      </c>
      <c r="I154" t="s">
        <v>20</v>
      </c>
      <c r="J154">
        <v>97.71</v>
      </c>
      <c r="K154">
        <v>2.2799999999999998</v>
      </c>
      <c r="L154">
        <v>0</v>
      </c>
      <c r="M154">
        <v>0.01</v>
      </c>
      <c r="N154">
        <v>0</v>
      </c>
      <c r="O154">
        <v>0</v>
      </c>
      <c r="P154">
        <v>0</v>
      </c>
    </row>
    <row r="155" spans="1:16">
      <c r="A155" t="s">
        <v>117</v>
      </c>
      <c r="B155" s="1">
        <v>45907</v>
      </c>
      <c r="C155" t="s">
        <v>17</v>
      </c>
      <c r="D155" t="s">
        <v>118</v>
      </c>
      <c r="E155" t="str">
        <f>"12"</f>
        <v>12</v>
      </c>
      <c r="F155" t="s">
        <v>126</v>
      </c>
      <c r="G155" t="s">
        <v>20</v>
      </c>
      <c r="H155" t="s">
        <v>20</v>
      </c>
      <c r="I155" t="s">
        <v>20</v>
      </c>
      <c r="J155">
        <v>99.95</v>
      </c>
      <c r="K155">
        <v>0.04</v>
      </c>
      <c r="L155">
        <v>0</v>
      </c>
      <c r="M155">
        <v>0.01</v>
      </c>
      <c r="N155">
        <v>0</v>
      </c>
      <c r="O155">
        <v>0</v>
      </c>
      <c r="P155">
        <v>0</v>
      </c>
    </row>
    <row r="156" spans="1:16">
      <c r="A156" t="s">
        <v>117</v>
      </c>
      <c r="B156" s="1">
        <v>45907</v>
      </c>
      <c r="C156" t="s">
        <v>17</v>
      </c>
      <c r="D156" t="s">
        <v>118</v>
      </c>
      <c r="E156" t="str">
        <f>"13"</f>
        <v>13</v>
      </c>
      <c r="F156" t="s">
        <v>127</v>
      </c>
      <c r="G156" t="s">
        <v>20</v>
      </c>
      <c r="H156" t="s">
        <v>20</v>
      </c>
      <c r="I156" t="s">
        <v>20</v>
      </c>
      <c r="J156">
        <v>99.98</v>
      </c>
      <c r="K156">
        <v>0.01</v>
      </c>
      <c r="L156">
        <v>0</v>
      </c>
      <c r="M156">
        <v>0.01</v>
      </c>
      <c r="N156">
        <v>0</v>
      </c>
      <c r="O156">
        <v>0</v>
      </c>
      <c r="P156">
        <v>0</v>
      </c>
    </row>
    <row r="157" spans="1:16">
      <c r="A157" t="s">
        <v>117</v>
      </c>
      <c r="B157" s="1">
        <v>45907</v>
      </c>
      <c r="C157" t="s">
        <v>17</v>
      </c>
      <c r="D157" t="s">
        <v>118</v>
      </c>
      <c r="E157" t="str">
        <f>"14"</f>
        <v>14</v>
      </c>
      <c r="F157" t="s">
        <v>64</v>
      </c>
      <c r="G157" t="s">
        <v>20</v>
      </c>
      <c r="H157" t="s">
        <v>20</v>
      </c>
      <c r="I157" t="s">
        <v>20</v>
      </c>
      <c r="J157">
        <v>95.01</v>
      </c>
      <c r="K157">
        <v>4.9800000000000004</v>
      </c>
      <c r="L157">
        <v>0</v>
      </c>
      <c r="M157">
        <v>0.01</v>
      </c>
      <c r="N157">
        <v>0</v>
      </c>
      <c r="O157">
        <v>0</v>
      </c>
      <c r="P157">
        <v>0</v>
      </c>
    </row>
    <row r="158" spans="1:16">
      <c r="A158" t="s">
        <v>117</v>
      </c>
      <c r="B158" s="1">
        <v>45907</v>
      </c>
      <c r="C158" t="s">
        <v>17</v>
      </c>
      <c r="D158" t="s">
        <v>118</v>
      </c>
      <c r="E158" t="str">
        <f>"15"</f>
        <v>15</v>
      </c>
      <c r="F158" t="s">
        <v>33</v>
      </c>
      <c r="G158" t="s">
        <v>20</v>
      </c>
      <c r="H158" t="s">
        <v>20</v>
      </c>
      <c r="I158" t="s">
        <v>20</v>
      </c>
      <c r="J158">
        <v>99.81</v>
      </c>
      <c r="K158">
        <v>0.19</v>
      </c>
      <c r="L158">
        <v>0</v>
      </c>
      <c r="M158">
        <v>0</v>
      </c>
      <c r="N158">
        <v>0</v>
      </c>
      <c r="O158">
        <v>0</v>
      </c>
      <c r="P158">
        <v>0</v>
      </c>
    </row>
    <row r="159" spans="1:16">
      <c r="A159" t="s">
        <v>117</v>
      </c>
      <c r="B159" s="1">
        <v>45907</v>
      </c>
      <c r="C159" t="s">
        <v>17</v>
      </c>
      <c r="D159" t="s">
        <v>118</v>
      </c>
      <c r="E159" t="str">
        <f>"16"</f>
        <v>16</v>
      </c>
      <c r="F159" t="s">
        <v>35</v>
      </c>
      <c r="G159" t="s">
        <v>20</v>
      </c>
      <c r="H159" t="s">
        <v>20</v>
      </c>
      <c r="I159" t="s">
        <v>20</v>
      </c>
      <c r="J159">
        <v>98.39</v>
      </c>
      <c r="K159">
        <v>1.6</v>
      </c>
      <c r="L159">
        <v>0</v>
      </c>
      <c r="M159">
        <v>0.01</v>
      </c>
      <c r="N159">
        <v>0</v>
      </c>
      <c r="O159">
        <v>0</v>
      </c>
      <c r="P159">
        <v>0</v>
      </c>
    </row>
    <row r="160" spans="1:16">
      <c r="A160" t="s">
        <v>117</v>
      </c>
      <c r="B160" s="1">
        <v>45907</v>
      </c>
      <c r="C160" t="s">
        <v>17</v>
      </c>
      <c r="D160" t="s">
        <v>118</v>
      </c>
      <c r="E160" t="str">
        <f>"17"</f>
        <v>17</v>
      </c>
      <c r="F160" t="s">
        <v>65</v>
      </c>
      <c r="G160" t="s">
        <v>20</v>
      </c>
      <c r="H160" t="s">
        <v>20</v>
      </c>
      <c r="I160" t="s">
        <v>20</v>
      </c>
      <c r="J160">
        <v>95.1</v>
      </c>
      <c r="K160">
        <v>4.76</v>
      </c>
      <c r="L160">
        <v>0</v>
      </c>
      <c r="M160">
        <v>0.14000000000000001</v>
      </c>
      <c r="N160">
        <v>0</v>
      </c>
      <c r="O160">
        <v>0</v>
      </c>
      <c r="P160">
        <v>0</v>
      </c>
    </row>
    <row r="161" spans="1:16">
      <c r="A161" t="s">
        <v>117</v>
      </c>
      <c r="B161" s="1">
        <v>45907</v>
      </c>
      <c r="C161" t="s">
        <v>17</v>
      </c>
      <c r="D161" t="s">
        <v>118</v>
      </c>
      <c r="E161" t="str">
        <f>"18"</f>
        <v>18</v>
      </c>
      <c r="F161" t="s">
        <v>36</v>
      </c>
      <c r="G161" t="s">
        <v>20</v>
      </c>
      <c r="H161" t="s">
        <v>20</v>
      </c>
      <c r="I161" t="s">
        <v>20</v>
      </c>
      <c r="J161">
        <v>99.84</v>
      </c>
      <c r="K161">
        <v>0.12</v>
      </c>
      <c r="L161">
        <v>0</v>
      </c>
      <c r="M161">
        <v>0.04</v>
      </c>
      <c r="N161">
        <v>0</v>
      </c>
      <c r="O161">
        <v>0</v>
      </c>
      <c r="P161">
        <v>0</v>
      </c>
    </row>
    <row r="162" spans="1:16">
      <c r="A162" t="s">
        <v>117</v>
      </c>
      <c r="B162" s="1">
        <v>45907</v>
      </c>
      <c r="C162" t="s">
        <v>17</v>
      </c>
      <c r="D162" t="s">
        <v>118</v>
      </c>
      <c r="E162" t="str">
        <f>"19"</f>
        <v>19</v>
      </c>
      <c r="F162" t="s">
        <v>66</v>
      </c>
      <c r="G162" t="s">
        <v>20</v>
      </c>
      <c r="H162" t="s">
        <v>20</v>
      </c>
      <c r="I162" t="s">
        <v>20</v>
      </c>
      <c r="J162">
        <v>94.41</v>
      </c>
      <c r="K162">
        <v>5.59</v>
      </c>
      <c r="L162">
        <v>0</v>
      </c>
      <c r="M162">
        <v>0</v>
      </c>
      <c r="N162">
        <v>0</v>
      </c>
      <c r="O162">
        <v>0</v>
      </c>
      <c r="P162">
        <v>0</v>
      </c>
    </row>
    <row r="163" spans="1:16">
      <c r="A163" t="s">
        <v>128</v>
      </c>
      <c r="B163" s="1">
        <v>45907</v>
      </c>
      <c r="C163" t="s">
        <v>17</v>
      </c>
      <c r="D163" t="s">
        <v>129</v>
      </c>
      <c r="E163" t="str">
        <f>"1"</f>
        <v>1</v>
      </c>
      <c r="F163" t="s">
        <v>19</v>
      </c>
      <c r="G163" t="s">
        <v>20</v>
      </c>
      <c r="H163" t="s">
        <v>20</v>
      </c>
      <c r="I163" t="s">
        <v>20</v>
      </c>
      <c r="J163">
        <v>99.5</v>
      </c>
      <c r="K163">
        <v>0.11</v>
      </c>
      <c r="L163">
        <v>0</v>
      </c>
      <c r="M163">
        <v>0.39</v>
      </c>
      <c r="N163">
        <v>0</v>
      </c>
      <c r="O163">
        <v>0</v>
      </c>
      <c r="P163">
        <v>0</v>
      </c>
    </row>
    <row r="164" spans="1:16">
      <c r="A164" t="s">
        <v>128</v>
      </c>
      <c r="B164" s="1">
        <v>45907</v>
      </c>
      <c r="C164" t="s">
        <v>17</v>
      </c>
      <c r="D164" t="s">
        <v>21</v>
      </c>
      <c r="E164" t="str">
        <f>"1"</f>
        <v>1</v>
      </c>
      <c r="F164" t="s">
        <v>19</v>
      </c>
      <c r="G164" t="s">
        <v>20</v>
      </c>
      <c r="H164" t="s">
        <v>20</v>
      </c>
      <c r="I164" t="s">
        <v>22</v>
      </c>
      <c r="J164">
        <v>99.5</v>
      </c>
      <c r="K164">
        <v>0.11</v>
      </c>
      <c r="L164">
        <v>0</v>
      </c>
      <c r="M164">
        <v>0.39</v>
      </c>
      <c r="N164">
        <v>0</v>
      </c>
      <c r="O164">
        <v>0</v>
      </c>
      <c r="P164">
        <v>0</v>
      </c>
    </row>
    <row r="165" spans="1:16">
      <c r="A165" t="s">
        <v>128</v>
      </c>
      <c r="B165" s="1">
        <v>45907</v>
      </c>
      <c r="C165" t="s">
        <v>17</v>
      </c>
      <c r="D165" t="s">
        <v>129</v>
      </c>
      <c r="E165" t="str">
        <f>"2"</f>
        <v>2</v>
      </c>
      <c r="F165" t="s">
        <v>24</v>
      </c>
      <c r="G165" t="s">
        <v>20</v>
      </c>
      <c r="H165" t="s">
        <v>20</v>
      </c>
      <c r="I165" t="s">
        <v>20</v>
      </c>
      <c r="J165">
        <v>99.8</v>
      </c>
      <c r="K165">
        <v>0.15</v>
      </c>
      <c r="L165">
        <v>0</v>
      </c>
      <c r="M165">
        <v>0.05</v>
      </c>
      <c r="N165">
        <v>0</v>
      </c>
      <c r="O165">
        <v>0</v>
      </c>
      <c r="P165">
        <v>0</v>
      </c>
    </row>
    <row r="166" spans="1:16">
      <c r="A166" t="s">
        <v>128</v>
      </c>
      <c r="B166" s="1">
        <v>45907</v>
      </c>
      <c r="C166" t="s">
        <v>17</v>
      </c>
      <c r="D166" t="s">
        <v>21</v>
      </c>
      <c r="E166" t="str">
        <f>"2"</f>
        <v>2</v>
      </c>
      <c r="F166" t="s">
        <v>24</v>
      </c>
      <c r="G166" t="s">
        <v>20</v>
      </c>
      <c r="H166" t="s">
        <v>20</v>
      </c>
      <c r="I166" t="s">
        <v>22</v>
      </c>
      <c r="J166">
        <v>99.8</v>
      </c>
      <c r="K166">
        <v>0.15</v>
      </c>
      <c r="L166">
        <v>0</v>
      </c>
      <c r="M166">
        <v>0.05</v>
      </c>
      <c r="N166">
        <v>0</v>
      </c>
      <c r="O166">
        <v>0</v>
      </c>
      <c r="P166">
        <v>0</v>
      </c>
    </row>
    <row r="167" spans="1:16">
      <c r="A167" t="s">
        <v>128</v>
      </c>
      <c r="B167" s="1">
        <v>45907</v>
      </c>
      <c r="C167" t="s">
        <v>17</v>
      </c>
      <c r="D167" t="s">
        <v>129</v>
      </c>
      <c r="E167" t="str">
        <f>"3"</f>
        <v>3</v>
      </c>
      <c r="F167" t="s">
        <v>130</v>
      </c>
      <c r="G167" t="s">
        <v>20</v>
      </c>
      <c r="H167" t="s">
        <v>20</v>
      </c>
      <c r="I167" t="s">
        <v>20</v>
      </c>
      <c r="J167">
        <v>94.52</v>
      </c>
      <c r="K167">
        <v>5.24</v>
      </c>
      <c r="L167">
        <v>0</v>
      </c>
      <c r="M167">
        <v>0.24</v>
      </c>
      <c r="N167">
        <v>0</v>
      </c>
      <c r="O167">
        <v>0</v>
      </c>
      <c r="P167">
        <v>0</v>
      </c>
    </row>
    <row r="168" spans="1:16">
      <c r="A168" t="s">
        <v>128</v>
      </c>
      <c r="B168" s="1">
        <v>45907</v>
      </c>
      <c r="C168" t="s">
        <v>17</v>
      </c>
      <c r="D168" t="s">
        <v>21</v>
      </c>
      <c r="E168" t="str">
        <f>"3"</f>
        <v>3</v>
      </c>
      <c r="F168" t="s">
        <v>130</v>
      </c>
      <c r="G168" t="s">
        <v>20</v>
      </c>
      <c r="H168" t="s">
        <v>20</v>
      </c>
      <c r="I168" t="s">
        <v>22</v>
      </c>
      <c r="J168">
        <v>94.52</v>
      </c>
      <c r="K168">
        <v>5.24</v>
      </c>
      <c r="L168">
        <v>0</v>
      </c>
      <c r="M168">
        <v>0.24</v>
      </c>
      <c r="N168">
        <v>0</v>
      </c>
      <c r="O168">
        <v>0</v>
      </c>
      <c r="P168">
        <v>0</v>
      </c>
    </row>
    <row r="169" spans="1:16">
      <c r="A169" t="s">
        <v>128</v>
      </c>
      <c r="B169" s="1">
        <v>45907</v>
      </c>
      <c r="C169" t="s">
        <v>17</v>
      </c>
      <c r="D169" t="s">
        <v>129</v>
      </c>
      <c r="E169" t="str">
        <f>"4"</f>
        <v>4</v>
      </c>
      <c r="F169" t="s">
        <v>131</v>
      </c>
      <c r="G169" t="s">
        <v>20</v>
      </c>
      <c r="H169" t="s">
        <v>20</v>
      </c>
      <c r="I169" t="s">
        <v>20</v>
      </c>
      <c r="J169">
        <v>99.76</v>
      </c>
      <c r="K169">
        <v>0.17</v>
      </c>
      <c r="L169">
        <v>0</v>
      </c>
      <c r="M169">
        <v>7.0000000000000007E-2</v>
      </c>
      <c r="N169">
        <v>0</v>
      </c>
      <c r="O169">
        <v>0</v>
      </c>
      <c r="P169">
        <v>0</v>
      </c>
    </row>
    <row r="170" spans="1:16">
      <c r="A170" t="s">
        <v>128</v>
      </c>
      <c r="B170" s="1">
        <v>45907</v>
      </c>
      <c r="C170" t="s">
        <v>17</v>
      </c>
      <c r="D170" t="s">
        <v>21</v>
      </c>
      <c r="E170" t="str">
        <f>"4"</f>
        <v>4</v>
      </c>
      <c r="F170" t="s">
        <v>131</v>
      </c>
      <c r="G170" t="s">
        <v>20</v>
      </c>
      <c r="H170" t="s">
        <v>20</v>
      </c>
      <c r="I170" t="s">
        <v>22</v>
      </c>
      <c r="J170">
        <v>99.76</v>
      </c>
      <c r="K170">
        <v>0.17</v>
      </c>
      <c r="L170">
        <v>0</v>
      </c>
      <c r="M170">
        <v>7.0000000000000007E-2</v>
      </c>
      <c r="N170">
        <v>0</v>
      </c>
      <c r="O170">
        <v>0</v>
      </c>
      <c r="P170">
        <v>0</v>
      </c>
    </row>
    <row r="171" spans="1:16">
      <c r="A171" t="s">
        <v>128</v>
      </c>
      <c r="B171" s="1">
        <v>45907</v>
      </c>
      <c r="C171" t="s">
        <v>17</v>
      </c>
      <c r="D171" t="s">
        <v>129</v>
      </c>
      <c r="E171" t="str">
        <f>"5"</f>
        <v>5</v>
      </c>
      <c r="F171" t="s">
        <v>132</v>
      </c>
      <c r="G171" t="s">
        <v>20</v>
      </c>
      <c r="H171" t="s">
        <v>20</v>
      </c>
      <c r="I171" t="s">
        <v>20</v>
      </c>
      <c r="J171">
        <v>99.46</v>
      </c>
      <c r="K171">
        <v>0.45</v>
      </c>
      <c r="L171">
        <v>0</v>
      </c>
      <c r="M171">
        <v>0.09</v>
      </c>
      <c r="N171">
        <v>0</v>
      </c>
      <c r="O171">
        <v>0</v>
      </c>
      <c r="P171">
        <v>0</v>
      </c>
    </row>
    <row r="172" spans="1:16">
      <c r="A172" t="s">
        <v>128</v>
      </c>
      <c r="B172" s="1">
        <v>45907</v>
      </c>
      <c r="C172" t="s">
        <v>17</v>
      </c>
      <c r="D172" t="s">
        <v>21</v>
      </c>
      <c r="E172" t="str">
        <f>"5"</f>
        <v>5</v>
      </c>
      <c r="F172" t="s">
        <v>132</v>
      </c>
      <c r="G172" t="s">
        <v>20</v>
      </c>
      <c r="H172" t="s">
        <v>20</v>
      </c>
      <c r="I172" t="s">
        <v>22</v>
      </c>
      <c r="J172">
        <v>99.46</v>
      </c>
      <c r="K172">
        <v>0.45</v>
      </c>
      <c r="L172">
        <v>0</v>
      </c>
      <c r="M172">
        <v>0.09</v>
      </c>
      <c r="N172">
        <v>0</v>
      </c>
      <c r="O172">
        <v>0</v>
      </c>
      <c r="P172">
        <v>0</v>
      </c>
    </row>
    <row r="173" spans="1:16">
      <c r="A173" t="s">
        <v>128</v>
      </c>
      <c r="B173" s="1">
        <v>45907</v>
      </c>
      <c r="C173" t="s">
        <v>17</v>
      </c>
      <c r="D173" t="s">
        <v>129</v>
      </c>
      <c r="E173" t="str">
        <f>"6"</f>
        <v>6</v>
      </c>
      <c r="F173" t="s">
        <v>133</v>
      </c>
      <c r="G173" t="s">
        <v>20</v>
      </c>
      <c r="H173" t="s">
        <v>20</v>
      </c>
      <c r="I173" t="s">
        <v>20</v>
      </c>
      <c r="J173">
        <v>99.74</v>
      </c>
      <c r="K173">
        <v>0.18</v>
      </c>
      <c r="L173">
        <v>0</v>
      </c>
      <c r="M173">
        <v>0.08</v>
      </c>
      <c r="N173">
        <v>0</v>
      </c>
      <c r="O173">
        <v>0</v>
      </c>
      <c r="P173">
        <v>0</v>
      </c>
    </row>
    <row r="174" spans="1:16">
      <c r="A174" t="s">
        <v>128</v>
      </c>
      <c r="B174" s="1">
        <v>45907</v>
      </c>
      <c r="C174" t="s">
        <v>17</v>
      </c>
      <c r="D174" t="s">
        <v>21</v>
      </c>
      <c r="E174" t="str">
        <f>"6"</f>
        <v>6</v>
      </c>
      <c r="F174" t="s">
        <v>133</v>
      </c>
      <c r="G174" t="s">
        <v>20</v>
      </c>
      <c r="H174" t="s">
        <v>20</v>
      </c>
      <c r="I174" t="s">
        <v>22</v>
      </c>
      <c r="J174">
        <v>99.74</v>
      </c>
      <c r="K174">
        <v>0.18</v>
      </c>
      <c r="L174">
        <v>0</v>
      </c>
      <c r="M174">
        <v>0.08</v>
      </c>
      <c r="N174">
        <v>0</v>
      </c>
      <c r="O174">
        <v>0</v>
      </c>
      <c r="P174">
        <v>0</v>
      </c>
    </row>
    <row r="175" spans="1:16">
      <c r="A175" t="s">
        <v>128</v>
      </c>
      <c r="B175" s="1">
        <v>45907</v>
      </c>
      <c r="C175" t="s">
        <v>17</v>
      </c>
      <c r="D175" t="s">
        <v>129</v>
      </c>
      <c r="E175" t="str">
        <f>"7"</f>
        <v>7</v>
      </c>
      <c r="F175" t="s">
        <v>134</v>
      </c>
      <c r="G175" t="s">
        <v>20</v>
      </c>
      <c r="H175" t="s">
        <v>20</v>
      </c>
      <c r="I175" t="s">
        <v>20</v>
      </c>
      <c r="J175">
        <v>99.73</v>
      </c>
      <c r="K175">
        <v>0.19</v>
      </c>
      <c r="L175">
        <v>0</v>
      </c>
      <c r="M175">
        <v>0.08</v>
      </c>
      <c r="N175">
        <v>0</v>
      </c>
      <c r="O175">
        <v>0</v>
      </c>
      <c r="P175">
        <v>0</v>
      </c>
    </row>
    <row r="176" spans="1:16">
      <c r="A176" t="s">
        <v>128</v>
      </c>
      <c r="B176" s="1">
        <v>45907</v>
      </c>
      <c r="C176" t="s">
        <v>17</v>
      </c>
      <c r="D176" t="s">
        <v>21</v>
      </c>
      <c r="E176" t="str">
        <f>"7"</f>
        <v>7</v>
      </c>
      <c r="F176" t="s">
        <v>134</v>
      </c>
      <c r="G176" t="s">
        <v>20</v>
      </c>
      <c r="H176" t="s">
        <v>20</v>
      </c>
      <c r="I176" t="s">
        <v>22</v>
      </c>
      <c r="J176">
        <v>99.73</v>
      </c>
      <c r="K176">
        <v>0.19</v>
      </c>
      <c r="L176">
        <v>0</v>
      </c>
      <c r="M176">
        <v>0.08</v>
      </c>
      <c r="N176">
        <v>0</v>
      </c>
      <c r="O176">
        <v>0</v>
      </c>
      <c r="P176">
        <v>0</v>
      </c>
    </row>
    <row r="177" spans="1:16">
      <c r="A177" t="s">
        <v>128</v>
      </c>
      <c r="B177" s="1">
        <v>45907</v>
      </c>
      <c r="C177" t="s">
        <v>17</v>
      </c>
      <c r="D177" t="s">
        <v>129</v>
      </c>
      <c r="E177" t="str">
        <f>"8"</f>
        <v>8</v>
      </c>
      <c r="F177" t="s">
        <v>135</v>
      </c>
      <c r="G177" t="s">
        <v>20</v>
      </c>
      <c r="H177" t="s">
        <v>20</v>
      </c>
      <c r="I177" t="s">
        <v>20</v>
      </c>
      <c r="J177">
        <v>99.66</v>
      </c>
      <c r="K177">
        <v>0.26</v>
      </c>
      <c r="L177">
        <v>0</v>
      </c>
      <c r="M177">
        <v>0.08</v>
      </c>
      <c r="N177">
        <v>0</v>
      </c>
      <c r="O177">
        <v>0</v>
      </c>
      <c r="P177">
        <v>0</v>
      </c>
    </row>
    <row r="178" spans="1:16">
      <c r="A178" t="s">
        <v>128</v>
      </c>
      <c r="B178" s="1">
        <v>45907</v>
      </c>
      <c r="C178" t="s">
        <v>17</v>
      </c>
      <c r="D178" t="s">
        <v>21</v>
      </c>
      <c r="E178" t="str">
        <f>"8"</f>
        <v>8</v>
      </c>
      <c r="F178" t="s">
        <v>135</v>
      </c>
      <c r="G178" t="s">
        <v>20</v>
      </c>
      <c r="H178" t="s">
        <v>20</v>
      </c>
      <c r="I178" t="s">
        <v>22</v>
      </c>
      <c r="J178">
        <v>99.66</v>
      </c>
      <c r="K178">
        <v>0.26</v>
      </c>
      <c r="L178">
        <v>0</v>
      </c>
      <c r="M178">
        <v>0.08</v>
      </c>
      <c r="N178">
        <v>0</v>
      </c>
      <c r="O178">
        <v>0</v>
      </c>
      <c r="P178">
        <v>0</v>
      </c>
    </row>
    <row r="179" spans="1:16">
      <c r="A179" t="s">
        <v>128</v>
      </c>
      <c r="B179" s="1">
        <v>45907</v>
      </c>
      <c r="C179" t="s">
        <v>17</v>
      </c>
      <c r="D179" t="s">
        <v>129</v>
      </c>
      <c r="E179" t="str">
        <f>"9"</f>
        <v>9</v>
      </c>
      <c r="F179" t="s">
        <v>136</v>
      </c>
      <c r="G179" t="s">
        <v>20</v>
      </c>
      <c r="H179" t="s">
        <v>20</v>
      </c>
      <c r="I179" t="s">
        <v>20</v>
      </c>
      <c r="J179">
        <v>99.74</v>
      </c>
      <c r="K179">
        <v>0.17</v>
      </c>
      <c r="L179">
        <v>0</v>
      </c>
      <c r="M179">
        <v>0.08</v>
      </c>
      <c r="N179">
        <v>0</v>
      </c>
      <c r="O179">
        <v>0</v>
      </c>
      <c r="P179">
        <v>0</v>
      </c>
    </row>
    <row r="180" spans="1:16">
      <c r="A180" t="s">
        <v>128</v>
      </c>
      <c r="B180" s="1">
        <v>45907</v>
      </c>
      <c r="C180" t="s">
        <v>17</v>
      </c>
      <c r="D180" t="s">
        <v>21</v>
      </c>
      <c r="E180" t="str">
        <f>"9"</f>
        <v>9</v>
      </c>
      <c r="F180" t="s">
        <v>136</v>
      </c>
      <c r="G180" t="s">
        <v>20</v>
      </c>
      <c r="H180" t="s">
        <v>20</v>
      </c>
      <c r="I180" t="s">
        <v>22</v>
      </c>
      <c r="J180">
        <v>99.74</v>
      </c>
      <c r="K180">
        <v>0.17</v>
      </c>
      <c r="L180">
        <v>0</v>
      </c>
      <c r="M180">
        <v>0.08</v>
      </c>
      <c r="N180">
        <v>0</v>
      </c>
      <c r="O180">
        <v>0</v>
      </c>
      <c r="P180">
        <v>0</v>
      </c>
    </row>
    <row r="181" spans="1:16">
      <c r="A181" t="s">
        <v>128</v>
      </c>
      <c r="B181" s="1">
        <v>45907</v>
      </c>
      <c r="C181" t="s">
        <v>17</v>
      </c>
      <c r="D181" t="s">
        <v>129</v>
      </c>
      <c r="E181" t="str">
        <f>"10"</f>
        <v>10</v>
      </c>
      <c r="F181" t="s">
        <v>137</v>
      </c>
      <c r="G181" t="s">
        <v>20</v>
      </c>
      <c r="H181" t="s">
        <v>20</v>
      </c>
      <c r="I181" t="s">
        <v>20</v>
      </c>
      <c r="J181">
        <v>97.85</v>
      </c>
      <c r="K181">
        <v>2.08</v>
      </c>
      <c r="L181">
        <v>0</v>
      </c>
      <c r="M181">
        <v>0.08</v>
      </c>
      <c r="N181">
        <v>0</v>
      </c>
      <c r="O181">
        <v>0</v>
      </c>
      <c r="P181">
        <v>0</v>
      </c>
    </row>
    <row r="182" spans="1:16">
      <c r="A182" t="s">
        <v>128</v>
      </c>
      <c r="B182" s="1">
        <v>45907</v>
      </c>
      <c r="C182" t="s">
        <v>17</v>
      </c>
      <c r="D182" t="s">
        <v>21</v>
      </c>
      <c r="E182" t="str">
        <f>"10"</f>
        <v>10</v>
      </c>
      <c r="F182" t="s">
        <v>137</v>
      </c>
      <c r="G182" t="s">
        <v>20</v>
      </c>
      <c r="H182" t="s">
        <v>20</v>
      </c>
      <c r="I182" t="s">
        <v>22</v>
      </c>
      <c r="J182">
        <v>97.85</v>
      </c>
      <c r="K182">
        <v>2.08</v>
      </c>
      <c r="L182">
        <v>0</v>
      </c>
      <c r="M182">
        <v>0.08</v>
      </c>
      <c r="N182">
        <v>0</v>
      </c>
      <c r="O182">
        <v>0</v>
      </c>
      <c r="P182">
        <v>0</v>
      </c>
    </row>
    <row r="183" spans="1:16">
      <c r="A183" t="s">
        <v>128</v>
      </c>
      <c r="B183" s="1">
        <v>45907</v>
      </c>
      <c r="C183" t="s">
        <v>17</v>
      </c>
      <c r="D183" t="s">
        <v>129</v>
      </c>
      <c r="E183" t="str">
        <f>"11"</f>
        <v>11</v>
      </c>
      <c r="F183" t="s">
        <v>138</v>
      </c>
      <c r="G183" t="s">
        <v>20</v>
      </c>
      <c r="H183" t="s">
        <v>20</v>
      </c>
      <c r="I183" t="s">
        <v>20</v>
      </c>
      <c r="J183">
        <v>97.5</v>
      </c>
      <c r="K183">
        <v>2.42</v>
      </c>
      <c r="L183">
        <v>0</v>
      </c>
      <c r="M183">
        <v>0.08</v>
      </c>
      <c r="N183">
        <v>0</v>
      </c>
      <c r="O183">
        <v>0</v>
      </c>
      <c r="P183">
        <v>0</v>
      </c>
    </row>
    <row r="184" spans="1:16">
      <c r="A184" t="s">
        <v>128</v>
      </c>
      <c r="B184" s="1">
        <v>45907</v>
      </c>
      <c r="C184" t="s">
        <v>17</v>
      </c>
      <c r="D184" t="s">
        <v>21</v>
      </c>
      <c r="E184" t="str">
        <f>"11"</f>
        <v>11</v>
      </c>
      <c r="F184" t="s">
        <v>138</v>
      </c>
      <c r="G184" t="s">
        <v>20</v>
      </c>
      <c r="H184" t="s">
        <v>20</v>
      </c>
      <c r="I184" t="s">
        <v>22</v>
      </c>
      <c r="J184">
        <v>97.5</v>
      </c>
      <c r="K184">
        <v>2.42</v>
      </c>
      <c r="L184">
        <v>0</v>
      </c>
      <c r="M184">
        <v>0.08</v>
      </c>
      <c r="N184">
        <v>0</v>
      </c>
      <c r="O184">
        <v>0</v>
      </c>
      <c r="P184">
        <v>0</v>
      </c>
    </row>
    <row r="185" spans="1:16">
      <c r="A185" t="s">
        <v>128</v>
      </c>
      <c r="B185" s="1">
        <v>45907</v>
      </c>
      <c r="C185" t="s">
        <v>17</v>
      </c>
      <c r="D185" t="s">
        <v>129</v>
      </c>
      <c r="E185" t="str">
        <f>"12"</f>
        <v>12</v>
      </c>
      <c r="F185" t="s">
        <v>139</v>
      </c>
      <c r="G185" t="s">
        <v>20</v>
      </c>
      <c r="H185" t="s">
        <v>20</v>
      </c>
      <c r="I185" t="s">
        <v>20</v>
      </c>
      <c r="J185">
        <v>98.29</v>
      </c>
      <c r="K185">
        <v>1.62</v>
      </c>
      <c r="L185">
        <v>0</v>
      </c>
      <c r="M185">
        <v>0.09</v>
      </c>
      <c r="N185">
        <v>0</v>
      </c>
      <c r="O185">
        <v>0</v>
      </c>
      <c r="P185">
        <v>0</v>
      </c>
    </row>
    <row r="186" spans="1:16">
      <c r="A186" t="s">
        <v>128</v>
      </c>
      <c r="B186" s="1">
        <v>45907</v>
      </c>
      <c r="C186" t="s">
        <v>17</v>
      </c>
      <c r="D186" t="s">
        <v>21</v>
      </c>
      <c r="E186" t="str">
        <f>"12"</f>
        <v>12</v>
      </c>
      <c r="F186" t="s">
        <v>139</v>
      </c>
      <c r="G186" t="s">
        <v>20</v>
      </c>
      <c r="H186" t="s">
        <v>20</v>
      </c>
      <c r="I186" t="s">
        <v>22</v>
      </c>
      <c r="J186">
        <v>98.29</v>
      </c>
      <c r="K186">
        <v>1.62</v>
      </c>
      <c r="L186">
        <v>0</v>
      </c>
      <c r="M186">
        <v>0.09</v>
      </c>
      <c r="N186">
        <v>0</v>
      </c>
      <c r="O186">
        <v>0</v>
      </c>
      <c r="P186">
        <v>0</v>
      </c>
    </row>
    <row r="187" spans="1:16">
      <c r="A187" t="s">
        <v>128</v>
      </c>
      <c r="B187" s="1">
        <v>45907</v>
      </c>
      <c r="C187" t="s">
        <v>17</v>
      </c>
      <c r="D187" t="s">
        <v>129</v>
      </c>
      <c r="E187" t="str">
        <f>"13"</f>
        <v>13</v>
      </c>
      <c r="F187" t="s">
        <v>140</v>
      </c>
      <c r="G187" t="s">
        <v>20</v>
      </c>
      <c r="H187" t="s">
        <v>20</v>
      </c>
      <c r="I187" t="s">
        <v>20</v>
      </c>
      <c r="J187">
        <v>99.4</v>
      </c>
      <c r="K187">
        <v>0.52</v>
      </c>
      <c r="L187">
        <v>0</v>
      </c>
      <c r="M187">
        <v>0.08</v>
      </c>
      <c r="N187">
        <v>0</v>
      </c>
      <c r="O187">
        <v>0</v>
      </c>
      <c r="P187">
        <v>0</v>
      </c>
    </row>
    <row r="188" spans="1:16">
      <c r="A188" t="s">
        <v>128</v>
      </c>
      <c r="B188" s="1">
        <v>45907</v>
      </c>
      <c r="C188" t="s">
        <v>17</v>
      </c>
      <c r="D188" t="s">
        <v>21</v>
      </c>
      <c r="E188" t="str">
        <f>"13"</f>
        <v>13</v>
      </c>
      <c r="F188" t="s">
        <v>140</v>
      </c>
      <c r="G188" t="s">
        <v>20</v>
      </c>
      <c r="H188" t="s">
        <v>20</v>
      </c>
      <c r="I188" t="s">
        <v>22</v>
      </c>
      <c r="J188">
        <v>99.4</v>
      </c>
      <c r="K188">
        <v>0.52</v>
      </c>
      <c r="L188">
        <v>0</v>
      </c>
      <c r="M188">
        <v>0.08</v>
      </c>
      <c r="N188">
        <v>0</v>
      </c>
      <c r="O188">
        <v>0</v>
      </c>
      <c r="P188">
        <v>0</v>
      </c>
    </row>
    <row r="189" spans="1:16">
      <c r="A189" t="s">
        <v>128</v>
      </c>
      <c r="B189" s="1">
        <v>45907</v>
      </c>
      <c r="C189" t="s">
        <v>17</v>
      </c>
      <c r="D189" t="s">
        <v>129</v>
      </c>
      <c r="E189" t="str">
        <f>"14"</f>
        <v>14</v>
      </c>
      <c r="F189" t="s">
        <v>31</v>
      </c>
      <c r="G189" t="s">
        <v>20</v>
      </c>
      <c r="H189" t="s">
        <v>20</v>
      </c>
      <c r="I189" t="s">
        <v>20</v>
      </c>
      <c r="J189">
        <v>99.52</v>
      </c>
      <c r="K189">
        <v>0.15</v>
      </c>
      <c r="L189">
        <v>0</v>
      </c>
      <c r="M189">
        <v>0.33</v>
      </c>
      <c r="N189">
        <v>0</v>
      </c>
      <c r="O189">
        <v>0</v>
      </c>
      <c r="P189">
        <v>0</v>
      </c>
    </row>
    <row r="190" spans="1:16">
      <c r="A190" t="s">
        <v>128</v>
      </c>
      <c r="B190" s="1">
        <v>45907</v>
      </c>
      <c r="C190" t="s">
        <v>17</v>
      </c>
      <c r="D190" t="s">
        <v>21</v>
      </c>
      <c r="E190" t="str">
        <f>"14"</f>
        <v>14</v>
      </c>
      <c r="F190" t="s">
        <v>31</v>
      </c>
      <c r="G190" t="s">
        <v>20</v>
      </c>
      <c r="H190" t="s">
        <v>20</v>
      </c>
      <c r="I190" t="s">
        <v>22</v>
      </c>
      <c r="J190">
        <v>99.52</v>
      </c>
      <c r="K190">
        <v>0.15</v>
      </c>
      <c r="L190">
        <v>0</v>
      </c>
      <c r="M190">
        <v>0.33</v>
      </c>
      <c r="N190">
        <v>0</v>
      </c>
      <c r="O190">
        <v>0</v>
      </c>
      <c r="P190">
        <v>0</v>
      </c>
    </row>
    <row r="191" spans="1:16">
      <c r="A191" t="s">
        <v>128</v>
      </c>
      <c r="B191" s="1">
        <v>45907</v>
      </c>
      <c r="C191" t="s">
        <v>17</v>
      </c>
      <c r="D191" t="s">
        <v>129</v>
      </c>
      <c r="E191" t="str">
        <f>"15"</f>
        <v>15</v>
      </c>
      <c r="F191" t="s">
        <v>32</v>
      </c>
      <c r="G191" t="s">
        <v>20</v>
      </c>
      <c r="H191" t="s">
        <v>20</v>
      </c>
      <c r="I191" t="s">
        <v>20</v>
      </c>
      <c r="J191">
        <v>99.67</v>
      </c>
      <c r="K191">
        <v>0.27</v>
      </c>
      <c r="L191">
        <v>0</v>
      </c>
      <c r="M191">
        <v>0.06</v>
      </c>
      <c r="N191">
        <v>0</v>
      </c>
      <c r="O191">
        <v>0</v>
      </c>
      <c r="P191">
        <v>0</v>
      </c>
    </row>
    <row r="192" spans="1:16">
      <c r="A192" t="s">
        <v>128</v>
      </c>
      <c r="B192" s="1">
        <v>45907</v>
      </c>
      <c r="C192" t="s">
        <v>17</v>
      </c>
      <c r="D192" t="s">
        <v>21</v>
      </c>
      <c r="E192" t="str">
        <f>"15"</f>
        <v>15</v>
      </c>
      <c r="F192" t="s">
        <v>32</v>
      </c>
      <c r="G192" t="s">
        <v>20</v>
      </c>
      <c r="H192" t="s">
        <v>20</v>
      </c>
      <c r="I192" t="s">
        <v>22</v>
      </c>
      <c r="J192">
        <v>99.67</v>
      </c>
      <c r="K192">
        <v>0.27</v>
      </c>
      <c r="L192">
        <v>0</v>
      </c>
      <c r="M192">
        <v>0.06</v>
      </c>
      <c r="N192">
        <v>0</v>
      </c>
      <c r="O192">
        <v>0</v>
      </c>
      <c r="P192">
        <v>0</v>
      </c>
    </row>
    <row r="193" spans="1:16">
      <c r="A193" t="s">
        <v>128</v>
      </c>
      <c r="B193" s="1">
        <v>45907</v>
      </c>
      <c r="C193" t="s">
        <v>17</v>
      </c>
      <c r="D193" t="s">
        <v>129</v>
      </c>
      <c r="E193" t="str">
        <f>"16"</f>
        <v>16</v>
      </c>
      <c r="F193" t="s">
        <v>55</v>
      </c>
      <c r="G193" t="s">
        <v>20</v>
      </c>
      <c r="H193" t="s">
        <v>20</v>
      </c>
      <c r="I193" t="s">
        <v>20</v>
      </c>
      <c r="J193">
        <v>98.28</v>
      </c>
      <c r="K193">
        <v>1.62</v>
      </c>
      <c r="L193">
        <v>0</v>
      </c>
      <c r="M193">
        <v>0.1</v>
      </c>
      <c r="N193">
        <v>0</v>
      </c>
      <c r="O193">
        <v>0</v>
      </c>
      <c r="P193">
        <v>0</v>
      </c>
    </row>
    <row r="194" spans="1:16">
      <c r="A194" t="s">
        <v>128</v>
      </c>
      <c r="B194" s="1">
        <v>45907</v>
      </c>
      <c r="C194" t="s">
        <v>17</v>
      </c>
      <c r="D194" t="s">
        <v>21</v>
      </c>
      <c r="E194" t="str">
        <f>"16"</f>
        <v>16</v>
      </c>
      <c r="F194" t="s">
        <v>55</v>
      </c>
      <c r="G194" t="s">
        <v>20</v>
      </c>
      <c r="H194" t="s">
        <v>20</v>
      </c>
      <c r="I194" t="s">
        <v>22</v>
      </c>
      <c r="J194">
        <v>98.28</v>
      </c>
      <c r="K194">
        <v>1.62</v>
      </c>
      <c r="L194">
        <v>0</v>
      </c>
      <c r="M194">
        <v>0.1</v>
      </c>
      <c r="N194">
        <v>0</v>
      </c>
      <c r="O194">
        <v>0</v>
      </c>
      <c r="P194">
        <v>0</v>
      </c>
    </row>
    <row r="195" spans="1:16">
      <c r="A195" t="s">
        <v>128</v>
      </c>
      <c r="B195" s="1">
        <v>45907</v>
      </c>
      <c r="C195" t="s">
        <v>17</v>
      </c>
      <c r="D195" t="s">
        <v>129</v>
      </c>
      <c r="E195" t="str">
        <f>"17"</f>
        <v>17</v>
      </c>
      <c r="F195" t="s">
        <v>23</v>
      </c>
      <c r="G195" t="s">
        <v>20</v>
      </c>
      <c r="H195" t="s">
        <v>20</v>
      </c>
      <c r="I195" t="s">
        <v>20</v>
      </c>
      <c r="J195">
        <v>98.56</v>
      </c>
      <c r="K195">
        <v>1.34</v>
      </c>
      <c r="L195">
        <v>0</v>
      </c>
      <c r="M195">
        <v>0.09</v>
      </c>
      <c r="N195">
        <v>0</v>
      </c>
      <c r="O195">
        <v>0</v>
      </c>
      <c r="P195">
        <v>0</v>
      </c>
    </row>
    <row r="196" spans="1:16">
      <c r="A196" t="s">
        <v>128</v>
      </c>
      <c r="B196" s="1">
        <v>45907</v>
      </c>
      <c r="C196" t="s">
        <v>17</v>
      </c>
      <c r="D196" t="s">
        <v>21</v>
      </c>
      <c r="E196" t="str">
        <f>"17"</f>
        <v>17</v>
      </c>
      <c r="F196" t="s">
        <v>23</v>
      </c>
      <c r="G196" t="s">
        <v>20</v>
      </c>
      <c r="H196" t="s">
        <v>20</v>
      </c>
      <c r="I196" t="s">
        <v>22</v>
      </c>
      <c r="J196">
        <v>98.56</v>
      </c>
      <c r="K196">
        <v>1.34</v>
      </c>
      <c r="L196">
        <v>0</v>
      </c>
      <c r="M196">
        <v>0.09</v>
      </c>
      <c r="N196">
        <v>0</v>
      </c>
      <c r="O196">
        <v>0</v>
      </c>
      <c r="P196">
        <v>0</v>
      </c>
    </row>
    <row r="197" spans="1:16">
      <c r="A197" t="s">
        <v>128</v>
      </c>
      <c r="B197" s="1">
        <v>45907</v>
      </c>
      <c r="C197" t="s">
        <v>17</v>
      </c>
      <c r="D197" t="s">
        <v>129</v>
      </c>
      <c r="E197" t="str">
        <f>"18"</f>
        <v>18</v>
      </c>
      <c r="F197" t="s">
        <v>141</v>
      </c>
      <c r="G197" t="s">
        <v>20</v>
      </c>
      <c r="H197" t="s">
        <v>20</v>
      </c>
      <c r="I197" t="s">
        <v>20</v>
      </c>
      <c r="J197">
        <v>97.59</v>
      </c>
      <c r="K197">
        <v>2.04</v>
      </c>
      <c r="L197">
        <v>0</v>
      </c>
      <c r="M197">
        <v>0.37</v>
      </c>
      <c r="N197">
        <v>0</v>
      </c>
      <c r="O197">
        <v>0</v>
      </c>
      <c r="P197">
        <v>0</v>
      </c>
    </row>
    <row r="198" spans="1:16">
      <c r="A198" t="s">
        <v>128</v>
      </c>
      <c r="B198" s="1">
        <v>45907</v>
      </c>
      <c r="C198" t="s">
        <v>17</v>
      </c>
      <c r="D198" t="s">
        <v>21</v>
      </c>
      <c r="E198" t="str">
        <f>"18"</f>
        <v>18</v>
      </c>
      <c r="F198" t="s">
        <v>141</v>
      </c>
      <c r="G198" t="s">
        <v>20</v>
      </c>
      <c r="H198" t="s">
        <v>20</v>
      </c>
      <c r="I198" t="s">
        <v>22</v>
      </c>
      <c r="J198">
        <v>97.59</v>
      </c>
      <c r="K198">
        <v>2.04</v>
      </c>
      <c r="L198">
        <v>0</v>
      </c>
      <c r="M198">
        <v>0.37</v>
      </c>
      <c r="N198">
        <v>0</v>
      </c>
      <c r="O198">
        <v>0</v>
      </c>
      <c r="P198">
        <v>0</v>
      </c>
    </row>
    <row r="199" spans="1:16">
      <c r="A199" t="s">
        <v>128</v>
      </c>
      <c r="B199" s="1">
        <v>45907</v>
      </c>
      <c r="C199" t="s">
        <v>17</v>
      </c>
      <c r="D199" t="s">
        <v>129</v>
      </c>
      <c r="E199" t="str">
        <f>"19"</f>
        <v>19</v>
      </c>
      <c r="F199" t="s">
        <v>142</v>
      </c>
      <c r="G199" t="s">
        <v>20</v>
      </c>
      <c r="H199" t="s">
        <v>20</v>
      </c>
      <c r="I199" t="s">
        <v>20</v>
      </c>
      <c r="J199">
        <v>99.19</v>
      </c>
      <c r="K199">
        <v>0.66</v>
      </c>
      <c r="L199">
        <v>0</v>
      </c>
      <c r="M199">
        <v>0.15</v>
      </c>
      <c r="N199">
        <v>0</v>
      </c>
      <c r="O199">
        <v>0</v>
      </c>
      <c r="P199">
        <v>0</v>
      </c>
    </row>
    <row r="200" spans="1:16">
      <c r="A200" t="s">
        <v>128</v>
      </c>
      <c r="B200" s="1">
        <v>45907</v>
      </c>
      <c r="C200" t="s">
        <v>17</v>
      </c>
      <c r="D200" t="s">
        <v>21</v>
      </c>
      <c r="E200" t="str">
        <f>"19"</f>
        <v>19</v>
      </c>
      <c r="F200" t="s">
        <v>142</v>
      </c>
      <c r="G200" t="s">
        <v>20</v>
      </c>
      <c r="H200" t="s">
        <v>20</v>
      </c>
      <c r="I200" t="s">
        <v>22</v>
      </c>
      <c r="J200">
        <v>99.19</v>
      </c>
      <c r="K200">
        <v>0.66</v>
      </c>
      <c r="L200">
        <v>0</v>
      </c>
      <c r="M200">
        <v>0.15</v>
      </c>
      <c r="N200">
        <v>0</v>
      </c>
      <c r="O200">
        <v>0</v>
      </c>
      <c r="P200">
        <v>0</v>
      </c>
    </row>
    <row r="201" spans="1:16">
      <c r="A201" t="s">
        <v>128</v>
      </c>
      <c r="B201" s="1">
        <v>45907</v>
      </c>
      <c r="C201" t="s">
        <v>17</v>
      </c>
      <c r="D201" t="s">
        <v>129</v>
      </c>
      <c r="E201" t="str">
        <f>"20"</f>
        <v>20</v>
      </c>
      <c r="F201" t="s">
        <v>33</v>
      </c>
      <c r="G201" t="s">
        <v>20</v>
      </c>
      <c r="H201" t="s">
        <v>20</v>
      </c>
      <c r="I201" t="s">
        <v>20</v>
      </c>
      <c r="J201">
        <v>99.73</v>
      </c>
      <c r="K201">
        <v>0.17</v>
      </c>
      <c r="L201">
        <v>0</v>
      </c>
      <c r="M201">
        <v>0.1</v>
      </c>
      <c r="N201">
        <v>0</v>
      </c>
      <c r="O201">
        <v>0</v>
      </c>
      <c r="P201">
        <v>0</v>
      </c>
    </row>
    <row r="202" spans="1:16">
      <c r="A202" t="s">
        <v>128</v>
      </c>
      <c r="B202" s="1">
        <v>45907</v>
      </c>
      <c r="C202" t="s">
        <v>17</v>
      </c>
      <c r="D202" t="s">
        <v>21</v>
      </c>
      <c r="E202" t="str">
        <f>"20"</f>
        <v>20</v>
      </c>
      <c r="F202" t="s">
        <v>33</v>
      </c>
      <c r="G202" t="s">
        <v>20</v>
      </c>
      <c r="H202" t="s">
        <v>20</v>
      </c>
      <c r="I202" t="s">
        <v>22</v>
      </c>
      <c r="J202">
        <v>99.73</v>
      </c>
      <c r="K202">
        <v>0.17</v>
      </c>
      <c r="L202">
        <v>0</v>
      </c>
      <c r="M202">
        <v>0.1</v>
      </c>
      <c r="N202">
        <v>0</v>
      </c>
      <c r="O202">
        <v>0</v>
      </c>
      <c r="P202">
        <v>0</v>
      </c>
    </row>
    <row r="203" spans="1:16">
      <c r="A203" t="s">
        <v>128</v>
      </c>
      <c r="B203" s="1">
        <v>45907</v>
      </c>
      <c r="C203" t="s">
        <v>17</v>
      </c>
      <c r="D203" t="s">
        <v>129</v>
      </c>
      <c r="E203" t="str">
        <f>"21"</f>
        <v>21</v>
      </c>
      <c r="F203" t="s">
        <v>34</v>
      </c>
      <c r="G203" t="s">
        <v>20</v>
      </c>
      <c r="H203" t="s">
        <v>20</v>
      </c>
      <c r="I203" t="s">
        <v>20</v>
      </c>
      <c r="J203">
        <v>99.72</v>
      </c>
      <c r="K203">
        <v>0.18</v>
      </c>
      <c r="L203">
        <v>0</v>
      </c>
      <c r="M203">
        <v>0.1</v>
      </c>
      <c r="N203">
        <v>0</v>
      </c>
      <c r="O203">
        <v>0</v>
      </c>
      <c r="P203">
        <v>0</v>
      </c>
    </row>
    <row r="204" spans="1:16">
      <c r="A204" t="s">
        <v>128</v>
      </c>
      <c r="B204" s="1">
        <v>45907</v>
      </c>
      <c r="C204" t="s">
        <v>17</v>
      </c>
      <c r="D204" t="s">
        <v>21</v>
      </c>
      <c r="E204" t="str">
        <f>"21"</f>
        <v>21</v>
      </c>
      <c r="F204" t="s">
        <v>34</v>
      </c>
      <c r="G204" t="s">
        <v>20</v>
      </c>
      <c r="H204" t="s">
        <v>20</v>
      </c>
      <c r="I204" t="s">
        <v>22</v>
      </c>
      <c r="J204">
        <v>99.72</v>
      </c>
      <c r="K204">
        <v>0.18</v>
      </c>
      <c r="L204">
        <v>0</v>
      </c>
      <c r="M204">
        <v>0.1</v>
      </c>
      <c r="N204">
        <v>0</v>
      </c>
      <c r="O204">
        <v>0</v>
      </c>
      <c r="P204">
        <v>0</v>
      </c>
    </row>
    <row r="205" spans="1:16">
      <c r="A205" t="s">
        <v>128</v>
      </c>
      <c r="B205" s="1">
        <v>45907</v>
      </c>
      <c r="C205" t="s">
        <v>17</v>
      </c>
      <c r="D205" t="s">
        <v>129</v>
      </c>
      <c r="E205" t="str">
        <f>"22"</f>
        <v>22</v>
      </c>
      <c r="F205" t="s">
        <v>64</v>
      </c>
      <c r="G205" t="s">
        <v>20</v>
      </c>
      <c r="H205" t="s">
        <v>20</v>
      </c>
      <c r="I205" t="s">
        <v>20</v>
      </c>
      <c r="J205">
        <v>95.99</v>
      </c>
      <c r="K205">
        <v>3.93</v>
      </c>
      <c r="L205">
        <v>0</v>
      </c>
      <c r="M205">
        <v>0.09</v>
      </c>
      <c r="N205">
        <v>0</v>
      </c>
      <c r="O205">
        <v>0</v>
      </c>
      <c r="P205">
        <v>0</v>
      </c>
    </row>
    <row r="206" spans="1:16">
      <c r="A206" t="s">
        <v>128</v>
      </c>
      <c r="B206" s="1">
        <v>45907</v>
      </c>
      <c r="C206" t="s">
        <v>17</v>
      </c>
      <c r="D206" t="s">
        <v>21</v>
      </c>
      <c r="E206" t="str">
        <f>"22"</f>
        <v>22</v>
      </c>
      <c r="F206" t="s">
        <v>64</v>
      </c>
      <c r="G206" t="s">
        <v>20</v>
      </c>
      <c r="H206" t="s">
        <v>20</v>
      </c>
      <c r="I206" t="s">
        <v>22</v>
      </c>
      <c r="J206">
        <v>95.99</v>
      </c>
      <c r="K206">
        <v>3.93</v>
      </c>
      <c r="L206">
        <v>0</v>
      </c>
      <c r="M206">
        <v>0.09</v>
      </c>
      <c r="N206">
        <v>0</v>
      </c>
      <c r="O206">
        <v>0</v>
      </c>
      <c r="P206">
        <v>0</v>
      </c>
    </row>
    <row r="207" spans="1:16">
      <c r="A207" t="s">
        <v>128</v>
      </c>
      <c r="B207" s="1">
        <v>45907</v>
      </c>
      <c r="C207" t="s">
        <v>17</v>
      </c>
      <c r="D207" t="s">
        <v>129</v>
      </c>
      <c r="E207" t="str">
        <f>"23"</f>
        <v>23</v>
      </c>
      <c r="F207" t="s">
        <v>35</v>
      </c>
      <c r="G207" t="s">
        <v>20</v>
      </c>
      <c r="H207" t="s">
        <v>20</v>
      </c>
      <c r="I207" t="s">
        <v>20</v>
      </c>
      <c r="J207">
        <v>98.31</v>
      </c>
      <c r="K207">
        <v>1.54</v>
      </c>
      <c r="L207">
        <v>0</v>
      </c>
      <c r="M207">
        <v>0.15</v>
      </c>
      <c r="N207">
        <v>0</v>
      </c>
      <c r="O207">
        <v>0</v>
      </c>
      <c r="P207">
        <v>0</v>
      </c>
    </row>
    <row r="208" spans="1:16">
      <c r="A208" t="s">
        <v>128</v>
      </c>
      <c r="B208" s="1">
        <v>45907</v>
      </c>
      <c r="C208" t="s">
        <v>17</v>
      </c>
      <c r="D208" t="s">
        <v>21</v>
      </c>
      <c r="E208" t="str">
        <f>"23"</f>
        <v>23</v>
      </c>
      <c r="F208" t="s">
        <v>35</v>
      </c>
      <c r="G208" t="s">
        <v>20</v>
      </c>
      <c r="H208" t="s">
        <v>20</v>
      </c>
      <c r="I208" t="s">
        <v>22</v>
      </c>
      <c r="J208">
        <v>98.31</v>
      </c>
      <c r="K208">
        <v>1.54</v>
      </c>
      <c r="L208">
        <v>0</v>
      </c>
      <c r="M208">
        <v>0.15</v>
      </c>
      <c r="N208">
        <v>0</v>
      </c>
      <c r="O208">
        <v>0</v>
      </c>
      <c r="P208">
        <v>0</v>
      </c>
    </row>
    <row r="209" spans="1:16">
      <c r="A209" t="s">
        <v>128</v>
      </c>
      <c r="B209" s="1">
        <v>45907</v>
      </c>
      <c r="C209" t="s">
        <v>17</v>
      </c>
      <c r="D209" t="s">
        <v>129</v>
      </c>
      <c r="E209" t="str">
        <f>"24"</f>
        <v>24</v>
      </c>
      <c r="F209" t="s">
        <v>65</v>
      </c>
      <c r="G209" t="s">
        <v>20</v>
      </c>
      <c r="H209" t="s">
        <v>20</v>
      </c>
      <c r="I209" t="s">
        <v>20</v>
      </c>
      <c r="J209">
        <v>98.48</v>
      </c>
      <c r="K209">
        <v>1.41</v>
      </c>
      <c r="L209">
        <v>0</v>
      </c>
      <c r="M209">
        <v>0.11</v>
      </c>
      <c r="N209">
        <v>0</v>
      </c>
      <c r="O209">
        <v>0</v>
      </c>
      <c r="P209">
        <v>0</v>
      </c>
    </row>
    <row r="210" spans="1:16">
      <c r="A210" t="s">
        <v>128</v>
      </c>
      <c r="B210" s="1">
        <v>45907</v>
      </c>
      <c r="C210" t="s">
        <v>17</v>
      </c>
      <c r="D210" t="s">
        <v>21</v>
      </c>
      <c r="E210" t="str">
        <f>"24"</f>
        <v>24</v>
      </c>
      <c r="F210" t="s">
        <v>65</v>
      </c>
      <c r="G210" t="s">
        <v>20</v>
      </c>
      <c r="H210" t="s">
        <v>20</v>
      </c>
      <c r="I210" t="s">
        <v>22</v>
      </c>
      <c r="J210">
        <v>98.48</v>
      </c>
      <c r="K210">
        <v>1.41</v>
      </c>
      <c r="L210">
        <v>0</v>
      </c>
      <c r="M210">
        <v>0.11</v>
      </c>
      <c r="N210">
        <v>0</v>
      </c>
      <c r="O210">
        <v>0</v>
      </c>
      <c r="P210">
        <v>0</v>
      </c>
    </row>
    <row r="211" spans="1:16">
      <c r="A211" t="s">
        <v>128</v>
      </c>
      <c r="B211" s="1">
        <v>45907</v>
      </c>
      <c r="C211" t="s">
        <v>17</v>
      </c>
      <c r="D211" t="s">
        <v>129</v>
      </c>
      <c r="E211" t="str">
        <f>"25"</f>
        <v>25</v>
      </c>
      <c r="F211" t="s">
        <v>36</v>
      </c>
      <c r="G211" t="s">
        <v>20</v>
      </c>
      <c r="H211" t="s">
        <v>20</v>
      </c>
      <c r="I211" t="s">
        <v>20</v>
      </c>
      <c r="J211">
        <v>99.55</v>
      </c>
      <c r="K211">
        <v>0.26</v>
      </c>
      <c r="L211">
        <v>0</v>
      </c>
      <c r="M211">
        <v>0.2</v>
      </c>
      <c r="N211">
        <v>0</v>
      </c>
      <c r="O211">
        <v>0</v>
      </c>
      <c r="P211">
        <v>0</v>
      </c>
    </row>
    <row r="212" spans="1:16">
      <c r="A212" t="s">
        <v>128</v>
      </c>
      <c r="B212" s="1">
        <v>45907</v>
      </c>
      <c r="C212" t="s">
        <v>17</v>
      </c>
      <c r="D212" t="s">
        <v>21</v>
      </c>
      <c r="E212" t="str">
        <f>"25"</f>
        <v>25</v>
      </c>
      <c r="F212" t="s">
        <v>36</v>
      </c>
      <c r="G212" t="s">
        <v>20</v>
      </c>
      <c r="H212" t="s">
        <v>20</v>
      </c>
      <c r="I212" t="s">
        <v>22</v>
      </c>
      <c r="J212">
        <v>99.55</v>
      </c>
      <c r="K212">
        <v>0.26</v>
      </c>
      <c r="L212">
        <v>0</v>
      </c>
      <c r="M212">
        <v>0.2</v>
      </c>
      <c r="N212">
        <v>0</v>
      </c>
      <c r="O212">
        <v>0</v>
      </c>
      <c r="P212">
        <v>0</v>
      </c>
    </row>
    <row r="213" spans="1:16">
      <c r="A213" t="s">
        <v>128</v>
      </c>
      <c r="B213" s="1">
        <v>45907</v>
      </c>
      <c r="C213" t="s">
        <v>17</v>
      </c>
      <c r="D213" t="s">
        <v>129</v>
      </c>
      <c r="E213" t="str">
        <f>"26"</f>
        <v>26</v>
      </c>
      <c r="F213" t="s">
        <v>66</v>
      </c>
      <c r="G213" t="s">
        <v>20</v>
      </c>
      <c r="H213" t="s">
        <v>20</v>
      </c>
      <c r="I213" t="s">
        <v>20</v>
      </c>
      <c r="J213">
        <v>93.83</v>
      </c>
      <c r="K213">
        <v>6.09</v>
      </c>
      <c r="L213">
        <v>0</v>
      </c>
      <c r="M213">
        <v>0.08</v>
      </c>
      <c r="N213">
        <v>0</v>
      </c>
      <c r="O213">
        <v>0</v>
      </c>
      <c r="P213">
        <v>0</v>
      </c>
    </row>
    <row r="214" spans="1:16">
      <c r="A214" t="s">
        <v>128</v>
      </c>
      <c r="B214" s="1">
        <v>45907</v>
      </c>
      <c r="C214" t="s">
        <v>17</v>
      </c>
      <c r="D214" t="s">
        <v>21</v>
      </c>
      <c r="E214" t="str">
        <f>"26"</f>
        <v>26</v>
      </c>
      <c r="F214" t="s">
        <v>66</v>
      </c>
      <c r="G214" t="s">
        <v>20</v>
      </c>
      <c r="H214" t="s">
        <v>20</v>
      </c>
      <c r="I214" t="s">
        <v>22</v>
      </c>
      <c r="J214">
        <v>93.83</v>
      </c>
      <c r="K214">
        <v>6.09</v>
      </c>
      <c r="L214">
        <v>0</v>
      </c>
      <c r="M214">
        <v>0.08</v>
      </c>
      <c r="N214">
        <v>0</v>
      </c>
      <c r="O214">
        <v>0</v>
      </c>
      <c r="P214">
        <v>0</v>
      </c>
    </row>
    <row r="215" spans="1:16">
      <c r="A215" t="s">
        <v>143</v>
      </c>
      <c r="B215" s="1">
        <v>45786</v>
      </c>
      <c r="C215" t="s">
        <v>144</v>
      </c>
      <c r="D215">
        <v>6014364546</v>
      </c>
      <c r="E215" t="str">
        <f>"1.a"</f>
        <v>1.a</v>
      </c>
      <c r="F215" t="s">
        <v>64</v>
      </c>
      <c r="G215" t="s">
        <v>20</v>
      </c>
      <c r="H215" t="s">
        <v>20</v>
      </c>
      <c r="I215" t="s">
        <v>20</v>
      </c>
      <c r="J215">
        <v>0</v>
      </c>
      <c r="K215">
        <v>0</v>
      </c>
      <c r="L215">
        <v>0</v>
      </c>
      <c r="M215">
        <v>0</v>
      </c>
      <c r="N215">
        <v>0</v>
      </c>
      <c r="O215">
        <v>0</v>
      </c>
      <c r="P215">
        <v>0</v>
      </c>
    </row>
    <row r="216" spans="1:16">
      <c r="A216" t="s">
        <v>143</v>
      </c>
      <c r="B216" s="1">
        <v>45786</v>
      </c>
      <c r="C216" t="s">
        <v>144</v>
      </c>
      <c r="D216">
        <v>6014364546</v>
      </c>
      <c r="E216" t="str">
        <f>"1.b"</f>
        <v>1.b</v>
      </c>
      <c r="F216" t="s">
        <v>145</v>
      </c>
      <c r="G216" t="s">
        <v>20</v>
      </c>
      <c r="H216" t="s">
        <v>20</v>
      </c>
      <c r="I216" t="s">
        <v>20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  <c r="P216">
        <v>0</v>
      </c>
    </row>
    <row r="217" spans="1:16">
      <c r="A217" t="s">
        <v>143</v>
      </c>
      <c r="B217" s="1">
        <v>45786</v>
      </c>
      <c r="C217" t="s">
        <v>144</v>
      </c>
      <c r="D217">
        <v>6014364546</v>
      </c>
      <c r="E217" t="str">
        <f>"2."</f>
        <v>2.</v>
      </c>
      <c r="F217" t="s">
        <v>146</v>
      </c>
      <c r="G217" t="s">
        <v>20</v>
      </c>
      <c r="H217" t="s">
        <v>20</v>
      </c>
      <c r="I217" t="s">
        <v>20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  <c r="P217">
        <v>0</v>
      </c>
    </row>
    <row r="218" spans="1:16">
      <c r="A218" t="s">
        <v>147</v>
      </c>
      <c r="B218" s="1">
        <v>45664</v>
      </c>
      <c r="C218" t="s">
        <v>144</v>
      </c>
      <c r="D218" t="s">
        <v>148</v>
      </c>
      <c r="E218" t="str">
        <f>"1"</f>
        <v>1</v>
      </c>
      <c r="F218" t="s">
        <v>149</v>
      </c>
      <c r="G218" t="s">
        <v>20</v>
      </c>
      <c r="H218" t="s">
        <v>20</v>
      </c>
      <c r="I218" t="s">
        <v>20</v>
      </c>
      <c r="J218">
        <v>99.15</v>
      </c>
      <c r="K218">
        <v>0.71</v>
      </c>
      <c r="L218">
        <v>0</v>
      </c>
      <c r="M218">
        <v>0.14000000000000001</v>
      </c>
      <c r="N218">
        <v>0</v>
      </c>
      <c r="O218">
        <v>0</v>
      </c>
      <c r="P218">
        <v>0</v>
      </c>
    </row>
    <row r="219" spans="1:16">
      <c r="A219" t="s">
        <v>147</v>
      </c>
      <c r="B219" s="1">
        <v>45664</v>
      </c>
      <c r="C219" t="s">
        <v>144</v>
      </c>
      <c r="D219" t="s">
        <v>148</v>
      </c>
      <c r="E219" t="str">
        <f>"2"</f>
        <v>2</v>
      </c>
      <c r="F219" t="s">
        <v>64</v>
      </c>
      <c r="G219" t="s">
        <v>20</v>
      </c>
      <c r="H219" t="s">
        <v>20</v>
      </c>
      <c r="I219" t="s">
        <v>20</v>
      </c>
      <c r="J219">
        <v>97.55</v>
      </c>
      <c r="K219">
        <v>2.31</v>
      </c>
      <c r="L219">
        <v>0</v>
      </c>
      <c r="M219">
        <v>0.14000000000000001</v>
      </c>
      <c r="N219">
        <v>0</v>
      </c>
      <c r="O219">
        <v>0</v>
      </c>
      <c r="P219">
        <v>0</v>
      </c>
    </row>
    <row r="220" spans="1:16">
      <c r="A220" t="s">
        <v>147</v>
      </c>
      <c r="B220" s="1">
        <v>45664</v>
      </c>
      <c r="C220" t="s">
        <v>144</v>
      </c>
      <c r="D220" t="s">
        <v>148</v>
      </c>
      <c r="E220" t="str">
        <f>"3"</f>
        <v>3</v>
      </c>
      <c r="F220" t="s">
        <v>35</v>
      </c>
      <c r="G220" t="s">
        <v>20</v>
      </c>
      <c r="H220" t="s">
        <v>20</v>
      </c>
      <c r="I220" t="s">
        <v>20</v>
      </c>
      <c r="J220">
        <v>97.8</v>
      </c>
      <c r="K220">
        <v>2.0499999999999998</v>
      </c>
      <c r="L220">
        <v>0</v>
      </c>
      <c r="M220">
        <v>0.15</v>
      </c>
      <c r="N220">
        <v>0</v>
      </c>
      <c r="O220">
        <v>0</v>
      </c>
      <c r="P220">
        <v>0</v>
      </c>
    </row>
    <row r="221" spans="1:16">
      <c r="A221" t="s">
        <v>147</v>
      </c>
      <c r="B221" s="1">
        <v>45664</v>
      </c>
      <c r="C221" t="s">
        <v>144</v>
      </c>
      <c r="D221" t="s">
        <v>148</v>
      </c>
      <c r="E221" t="str">
        <f>"4"</f>
        <v>4</v>
      </c>
      <c r="F221" t="s">
        <v>65</v>
      </c>
      <c r="G221" t="s">
        <v>20</v>
      </c>
      <c r="H221" t="s">
        <v>20</v>
      </c>
      <c r="I221" t="s">
        <v>20</v>
      </c>
      <c r="J221">
        <v>97.8</v>
      </c>
      <c r="K221">
        <v>2.0499999999999998</v>
      </c>
      <c r="L221">
        <v>0</v>
      </c>
      <c r="M221">
        <v>0.15</v>
      </c>
      <c r="N221">
        <v>0</v>
      </c>
      <c r="O221">
        <v>0</v>
      </c>
      <c r="P221">
        <v>0</v>
      </c>
    </row>
    <row r="222" spans="1:16">
      <c r="A222" t="s">
        <v>150</v>
      </c>
      <c r="B222" t="s">
        <v>151</v>
      </c>
      <c r="C222" t="s">
        <v>17</v>
      </c>
      <c r="D222">
        <v>907910</v>
      </c>
      <c r="E222" t="str">
        <f>"1"</f>
        <v>1</v>
      </c>
      <c r="F222" t="s">
        <v>19</v>
      </c>
      <c r="G222" t="s">
        <v>20</v>
      </c>
      <c r="H222" t="s">
        <v>20</v>
      </c>
      <c r="I222" t="s">
        <v>20</v>
      </c>
      <c r="J222">
        <v>99.93</v>
      </c>
      <c r="K222">
        <v>0.05</v>
      </c>
      <c r="L222">
        <v>0</v>
      </c>
      <c r="M222">
        <v>0.02</v>
      </c>
      <c r="N222">
        <v>0</v>
      </c>
      <c r="O222">
        <v>0</v>
      </c>
      <c r="P222">
        <v>0</v>
      </c>
    </row>
    <row r="223" spans="1:16">
      <c r="A223" t="s">
        <v>150</v>
      </c>
      <c r="B223" t="s">
        <v>151</v>
      </c>
      <c r="C223" t="s">
        <v>17</v>
      </c>
      <c r="D223">
        <v>907910</v>
      </c>
      <c r="E223" t="str">
        <f>"2"</f>
        <v>2</v>
      </c>
      <c r="F223" t="s">
        <v>31</v>
      </c>
      <c r="G223" t="s">
        <v>20</v>
      </c>
      <c r="H223" t="s">
        <v>20</v>
      </c>
      <c r="I223" t="s">
        <v>20</v>
      </c>
      <c r="J223">
        <v>99.72</v>
      </c>
      <c r="K223">
        <v>0.12</v>
      </c>
      <c r="L223">
        <v>0</v>
      </c>
      <c r="M223">
        <v>0.16</v>
      </c>
      <c r="N223">
        <v>0</v>
      </c>
      <c r="O223">
        <v>0</v>
      </c>
      <c r="P223">
        <v>0</v>
      </c>
    </row>
    <row r="224" spans="1:16">
      <c r="A224" t="s">
        <v>150</v>
      </c>
      <c r="B224" t="s">
        <v>151</v>
      </c>
      <c r="C224" t="s">
        <v>17</v>
      </c>
      <c r="D224">
        <v>907910</v>
      </c>
      <c r="E224" t="str">
        <f>"3"</f>
        <v>3</v>
      </c>
      <c r="F224" t="s">
        <v>32</v>
      </c>
      <c r="G224" t="s">
        <v>20</v>
      </c>
      <c r="H224" t="s">
        <v>20</v>
      </c>
      <c r="I224" t="s">
        <v>20</v>
      </c>
      <c r="J224">
        <v>99.83</v>
      </c>
      <c r="K224">
        <v>0.14000000000000001</v>
      </c>
      <c r="L224">
        <v>0</v>
      </c>
      <c r="M224">
        <v>0.04</v>
      </c>
      <c r="N224">
        <v>0</v>
      </c>
      <c r="O224">
        <v>0</v>
      </c>
      <c r="P224">
        <v>0</v>
      </c>
    </row>
    <row r="225" spans="1:16">
      <c r="A225" t="s">
        <v>150</v>
      </c>
      <c r="B225" t="s">
        <v>151</v>
      </c>
      <c r="C225" t="s">
        <v>17</v>
      </c>
      <c r="D225">
        <v>907910</v>
      </c>
      <c r="E225" t="str">
        <f>"4"</f>
        <v>4</v>
      </c>
      <c r="F225" t="s">
        <v>152</v>
      </c>
      <c r="G225" t="s">
        <v>20</v>
      </c>
      <c r="H225" t="s">
        <v>20</v>
      </c>
      <c r="I225" t="s">
        <v>20</v>
      </c>
      <c r="J225">
        <v>99.71</v>
      </c>
      <c r="K225">
        <v>0.17</v>
      </c>
      <c r="L225">
        <v>0</v>
      </c>
      <c r="M225">
        <v>0.12</v>
      </c>
      <c r="N225">
        <v>0</v>
      </c>
      <c r="O225">
        <v>0</v>
      </c>
      <c r="P225">
        <v>0</v>
      </c>
    </row>
    <row r="226" spans="1:16">
      <c r="A226" t="s">
        <v>150</v>
      </c>
      <c r="B226" t="s">
        <v>151</v>
      </c>
      <c r="C226" t="s">
        <v>17</v>
      </c>
      <c r="D226">
        <v>907910</v>
      </c>
      <c r="E226" t="str">
        <f>"5"</f>
        <v>5</v>
      </c>
      <c r="F226" t="s">
        <v>153</v>
      </c>
      <c r="G226" t="s">
        <v>20</v>
      </c>
      <c r="H226" t="s">
        <v>20</v>
      </c>
      <c r="I226" t="s">
        <v>20</v>
      </c>
      <c r="J226">
        <v>98.77</v>
      </c>
      <c r="K226">
        <v>1.1100000000000001</v>
      </c>
      <c r="L226">
        <v>0</v>
      </c>
      <c r="M226">
        <v>0.12</v>
      </c>
      <c r="N226">
        <v>0</v>
      </c>
      <c r="O226">
        <v>0</v>
      </c>
      <c r="P226">
        <v>0</v>
      </c>
    </row>
    <row r="227" spans="1:16">
      <c r="A227" t="s">
        <v>150</v>
      </c>
      <c r="B227" t="s">
        <v>151</v>
      </c>
      <c r="C227" t="s">
        <v>17</v>
      </c>
      <c r="D227">
        <v>907910</v>
      </c>
      <c r="E227" t="str">
        <f>"6"</f>
        <v>6</v>
      </c>
      <c r="F227" t="s">
        <v>154</v>
      </c>
      <c r="G227" t="s">
        <v>20</v>
      </c>
      <c r="H227" t="s">
        <v>20</v>
      </c>
      <c r="I227" t="s">
        <v>20</v>
      </c>
      <c r="J227">
        <v>98.84</v>
      </c>
      <c r="K227">
        <v>1.04</v>
      </c>
      <c r="L227">
        <v>0</v>
      </c>
      <c r="M227">
        <v>0.12</v>
      </c>
      <c r="N227">
        <v>0</v>
      </c>
      <c r="O227">
        <v>0</v>
      </c>
      <c r="P227">
        <v>0</v>
      </c>
    </row>
    <row r="228" spans="1:16">
      <c r="A228" t="s">
        <v>150</v>
      </c>
      <c r="B228" t="s">
        <v>151</v>
      </c>
      <c r="C228" t="s">
        <v>17</v>
      </c>
      <c r="D228">
        <v>907910</v>
      </c>
      <c r="E228" t="str">
        <f>"7"</f>
        <v>7</v>
      </c>
      <c r="F228" t="s">
        <v>155</v>
      </c>
      <c r="G228" t="s">
        <v>20</v>
      </c>
      <c r="H228" t="s">
        <v>20</v>
      </c>
      <c r="I228" t="s">
        <v>20</v>
      </c>
      <c r="J228">
        <v>99.73</v>
      </c>
      <c r="K228">
        <v>0.15</v>
      </c>
      <c r="L228">
        <v>0</v>
      </c>
      <c r="M228">
        <v>0.12</v>
      </c>
      <c r="N228">
        <v>0</v>
      </c>
      <c r="O228">
        <v>0</v>
      </c>
      <c r="P228">
        <v>0</v>
      </c>
    </row>
    <row r="229" spans="1:16">
      <c r="A229" t="s">
        <v>150</v>
      </c>
      <c r="B229" t="s">
        <v>151</v>
      </c>
      <c r="C229" t="s">
        <v>17</v>
      </c>
      <c r="D229">
        <v>907910</v>
      </c>
      <c r="E229" t="str">
        <f>"8"</f>
        <v>8</v>
      </c>
      <c r="F229" t="s">
        <v>23</v>
      </c>
      <c r="G229" t="s">
        <v>20</v>
      </c>
      <c r="H229" t="s">
        <v>20</v>
      </c>
      <c r="I229" t="s">
        <v>20</v>
      </c>
      <c r="J229">
        <v>99.32</v>
      </c>
      <c r="K229">
        <v>0.62</v>
      </c>
      <c r="L229">
        <v>0</v>
      </c>
      <c r="M229">
        <v>0.06</v>
      </c>
      <c r="N229">
        <v>0</v>
      </c>
      <c r="O229">
        <v>0</v>
      </c>
      <c r="P229">
        <v>0</v>
      </c>
    </row>
    <row r="230" spans="1:16">
      <c r="A230" t="s">
        <v>150</v>
      </c>
      <c r="B230" t="s">
        <v>151</v>
      </c>
      <c r="C230" t="s">
        <v>17</v>
      </c>
      <c r="D230">
        <v>907910</v>
      </c>
      <c r="E230" t="str">
        <f>"9"</f>
        <v>9</v>
      </c>
      <c r="F230" t="s">
        <v>55</v>
      </c>
      <c r="G230" t="s">
        <v>20</v>
      </c>
      <c r="H230" t="s">
        <v>20</v>
      </c>
      <c r="I230" t="s">
        <v>20</v>
      </c>
      <c r="J230">
        <v>99.32</v>
      </c>
      <c r="K230">
        <v>0.63</v>
      </c>
      <c r="L230">
        <v>0</v>
      </c>
      <c r="M230">
        <v>0.04</v>
      </c>
      <c r="N230">
        <v>0</v>
      </c>
      <c r="O230">
        <v>0</v>
      </c>
      <c r="P230">
        <v>0</v>
      </c>
    </row>
    <row r="231" spans="1:16">
      <c r="A231" t="s">
        <v>150</v>
      </c>
      <c r="B231" t="s">
        <v>151</v>
      </c>
      <c r="C231" t="s">
        <v>17</v>
      </c>
      <c r="D231">
        <v>907910</v>
      </c>
      <c r="E231" t="str">
        <f>"10"</f>
        <v>10</v>
      </c>
      <c r="F231" t="s">
        <v>69</v>
      </c>
      <c r="G231" t="s">
        <v>20</v>
      </c>
      <c r="H231" t="s">
        <v>20</v>
      </c>
      <c r="I231" t="s">
        <v>20</v>
      </c>
      <c r="J231">
        <v>99.94</v>
      </c>
      <c r="K231">
        <v>0.05</v>
      </c>
      <c r="L231">
        <v>0</v>
      </c>
      <c r="M231">
        <v>0</v>
      </c>
      <c r="N231">
        <v>0</v>
      </c>
      <c r="O231">
        <v>0</v>
      </c>
      <c r="P231">
        <v>0</v>
      </c>
    </row>
    <row r="232" spans="1:16">
      <c r="A232" t="s">
        <v>150</v>
      </c>
      <c r="B232" t="s">
        <v>151</v>
      </c>
      <c r="C232" t="s">
        <v>17</v>
      </c>
      <c r="D232">
        <v>907910</v>
      </c>
      <c r="E232" t="str">
        <f>"11"</f>
        <v>11</v>
      </c>
      <c r="F232" t="s">
        <v>156</v>
      </c>
      <c r="G232" t="s">
        <v>20</v>
      </c>
      <c r="H232" t="s">
        <v>20</v>
      </c>
      <c r="I232" t="s">
        <v>20</v>
      </c>
      <c r="J232">
        <v>94.13</v>
      </c>
      <c r="K232">
        <v>0.1</v>
      </c>
      <c r="L232">
        <v>0</v>
      </c>
      <c r="M232">
        <v>5.77</v>
      </c>
      <c r="N232">
        <v>0</v>
      </c>
      <c r="O232">
        <v>0</v>
      </c>
      <c r="P232">
        <v>0</v>
      </c>
    </row>
    <row r="233" spans="1:16">
      <c r="A233" t="s">
        <v>150</v>
      </c>
      <c r="B233" t="s">
        <v>151</v>
      </c>
      <c r="C233" t="s">
        <v>17</v>
      </c>
      <c r="D233">
        <v>907910</v>
      </c>
      <c r="E233" t="str">
        <f>"12"</f>
        <v>12</v>
      </c>
      <c r="F233" t="s">
        <v>36</v>
      </c>
      <c r="G233" t="s">
        <v>20</v>
      </c>
      <c r="H233" t="s">
        <v>20</v>
      </c>
      <c r="I233" t="s">
        <v>20</v>
      </c>
      <c r="J233">
        <v>99.95</v>
      </c>
      <c r="K233">
        <v>0.05</v>
      </c>
      <c r="L233">
        <v>0</v>
      </c>
      <c r="M233">
        <v>0</v>
      </c>
      <c r="N233">
        <v>0</v>
      </c>
      <c r="O233">
        <v>0</v>
      </c>
      <c r="P233">
        <v>0</v>
      </c>
    </row>
    <row r="234" spans="1:16">
      <c r="A234" t="s">
        <v>150</v>
      </c>
      <c r="B234" t="s">
        <v>151</v>
      </c>
      <c r="C234" t="s">
        <v>17</v>
      </c>
      <c r="D234">
        <v>907910</v>
      </c>
      <c r="E234" t="str">
        <f>"13"</f>
        <v>13</v>
      </c>
      <c r="F234" t="s">
        <v>35</v>
      </c>
      <c r="G234" t="s">
        <v>20</v>
      </c>
      <c r="H234" t="s">
        <v>20</v>
      </c>
      <c r="I234" t="s">
        <v>20</v>
      </c>
      <c r="J234">
        <v>96.71</v>
      </c>
      <c r="K234">
        <v>1.68</v>
      </c>
      <c r="L234">
        <v>0</v>
      </c>
      <c r="M234">
        <v>1.61</v>
      </c>
      <c r="N234">
        <v>0</v>
      </c>
      <c r="O234">
        <v>0</v>
      </c>
      <c r="P234">
        <v>0</v>
      </c>
    </row>
    <row r="235" spans="1:16">
      <c r="A235" t="s">
        <v>157</v>
      </c>
      <c r="B235" s="1">
        <v>45725</v>
      </c>
      <c r="C235" t="s">
        <v>17</v>
      </c>
      <c r="D235" t="s">
        <v>158</v>
      </c>
      <c r="E235" t="str">
        <f>"1"</f>
        <v>1</v>
      </c>
      <c r="F235" t="s">
        <v>19</v>
      </c>
      <c r="G235" t="s">
        <v>20</v>
      </c>
      <c r="H235" t="s">
        <v>20</v>
      </c>
      <c r="I235" t="s">
        <v>20</v>
      </c>
      <c r="J235">
        <v>99.9</v>
      </c>
      <c r="K235">
        <v>0.05</v>
      </c>
      <c r="L235">
        <v>0</v>
      </c>
      <c r="M235">
        <v>0.05</v>
      </c>
      <c r="N235">
        <v>0</v>
      </c>
      <c r="O235">
        <v>0</v>
      </c>
      <c r="P235">
        <v>0</v>
      </c>
    </row>
    <row r="236" spans="1:16">
      <c r="A236" t="s">
        <v>157</v>
      </c>
      <c r="B236" s="1">
        <v>45725</v>
      </c>
      <c r="C236" t="s">
        <v>17</v>
      </c>
      <c r="D236" t="s">
        <v>158</v>
      </c>
      <c r="E236" t="str">
        <f>"2"</f>
        <v>2</v>
      </c>
      <c r="F236" t="s">
        <v>23</v>
      </c>
      <c r="G236" t="s">
        <v>20</v>
      </c>
      <c r="H236" t="s">
        <v>20</v>
      </c>
      <c r="I236" t="s">
        <v>20</v>
      </c>
      <c r="J236">
        <v>99.63</v>
      </c>
      <c r="K236">
        <v>0.31</v>
      </c>
      <c r="L236">
        <v>0</v>
      </c>
      <c r="M236">
        <v>7.0000000000000007E-2</v>
      </c>
      <c r="N236">
        <v>0</v>
      </c>
      <c r="O236">
        <v>0</v>
      </c>
      <c r="P236">
        <v>0</v>
      </c>
    </row>
    <row r="237" spans="1:16">
      <c r="A237" t="s">
        <v>157</v>
      </c>
      <c r="B237" s="1">
        <v>45725</v>
      </c>
      <c r="C237" t="s">
        <v>17</v>
      </c>
      <c r="D237" t="s">
        <v>158</v>
      </c>
      <c r="E237" t="str">
        <f>"3"</f>
        <v>3</v>
      </c>
      <c r="F237" t="s">
        <v>55</v>
      </c>
      <c r="G237" t="s">
        <v>20</v>
      </c>
      <c r="H237" t="s">
        <v>20</v>
      </c>
      <c r="I237" t="s">
        <v>20</v>
      </c>
      <c r="J237">
        <v>99.58</v>
      </c>
      <c r="K237">
        <v>0.34</v>
      </c>
      <c r="L237">
        <v>0</v>
      </c>
      <c r="M237">
        <v>0.08</v>
      </c>
      <c r="N237">
        <v>0</v>
      </c>
      <c r="O237">
        <v>0</v>
      </c>
      <c r="P237">
        <v>0</v>
      </c>
    </row>
    <row r="238" spans="1:16">
      <c r="A238" t="s">
        <v>157</v>
      </c>
      <c r="B238" s="1">
        <v>45725</v>
      </c>
      <c r="C238" t="s">
        <v>17</v>
      </c>
      <c r="D238" t="s">
        <v>158</v>
      </c>
      <c r="E238" t="str">
        <f>"4"</f>
        <v>4</v>
      </c>
      <c r="F238" t="s">
        <v>159</v>
      </c>
      <c r="G238" t="s">
        <v>20</v>
      </c>
      <c r="H238" t="s">
        <v>20</v>
      </c>
      <c r="I238" t="s">
        <v>20</v>
      </c>
      <c r="J238">
        <v>96.48</v>
      </c>
      <c r="K238">
        <v>1.89</v>
      </c>
      <c r="L238">
        <v>0</v>
      </c>
      <c r="M238">
        <v>1.63</v>
      </c>
      <c r="N238">
        <v>0</v>
      </c>
      <c r="O238">
        <v>0</v>
      </c>
      <c r="P238">
        <v>0</v>
      </c>
    </row>
    <row r="239" spans="1:16">
      <c r="A239" t="s">
        <v>157</v>
      </c>
      <c r="B239" s="1">
        <v>45725</v>
      </c>
      <c r="C239" t="s">
        <v>17</v>
      </c>
      <c r="D239" t="s">
        <v>158</v>
      </c>
      <c r="E239" t="str">
        <f>"5"</f>
        <v>5</v>
      </c>
      <c r="F239" t="s">
        <v>160</v>
      </c>
      <c r="G239" t="s">
        <v>20</v>
      </c>
      <c r="H239" t="s">
        <v>20</v>
      </c>
      <c r="I239" t="s">
        <v>20</v>
      </c>
      <c r="J239">
        <v>97.16</v>
      </c>
      <c r="K239">
        <v>1.21</v>
      </c>
      <c r="L239">
        <v>0</v>
      </c>
      <c r="M239">
        <v>1.63</v>
      </c>
      <c r="N239">
        <v>0</v>
      </c>
      <c r="O239">
        <v>0</v>
      </c>
      <c r="P239">
        <v>0</v>
      </c>
    </row>
    <row r="240" spans="1:16">
      <c r="A240" t="s">
        <v>157</v>
      </c>
      <c r="B240" s="1">
        <v>45725</v>
      </c>
      <c r="C240" t="s">
        <v>17</v>
      </c>
      <c r="D240" t="s">
        <v>158</v>
      </c>
      <c r="E240" t="str">
        <f>"6"</f>
        <v>6</v>
      </c>
      <c r="F240" t="s">
        <v>161</v>
      </c>
      <c r="G240" t="s">
        <v>20</v>
      </c>
      <c r="H240" t="s">
        <v>20</v>
      </c>
      <c r="I240" t="s">
        <v>20</v>
      </c>
      <c r="J240">
        <v>97.17</v>
      </c>
      <c r="K240">
        <v>1.19</v>
      </c>
      <c r="L240">
        <v>0</v>
      </c>
      <c r="M240">
        <v>1.64</v>
      </c>
      <c r="N240">
        <v>0</v>
      </c>
      <c r="O240">
        <v>0</v>
      </c>
      <c r="P240">
        <v>0</v>
      </c>
    </row>
    <row r="241" spans="1:16">
      <c r="A241" t="s">
        <v>157</v>
      </c>
      <c r="B241" s="1">
        <v>45725</v>
      </c>
      <c r="C241" t="s">
        <v>17</v>
      </c>
      <c r="D241" t="s">
        <v>158</v>
      </c>
      <c r="E241" t="str">
        <f>"7"</f>
        <v>7</v>
      </c>
      <c r="F241" t="s">
        <v>162</v>
      </c>
      <c r="G241" t="s">
        <v>20</v>
      </c>
      <c r="H241" t="s">
        <v>20</v>
      </c>
      <c r="I241" t="s">
        <v>20</v>
      </c>
      <c r="J241">
        <v>97.09</v>
      </c>
      <c r="K241">
        <v>1.28</v>
      </c>
      <c r="L241">
        <v>0</v>
      </c>
      <c r="M241">
        <v>1.63</v>
      </c>
      <c r="N241">
        <v>0</v>
      </c>
      <c r="O241">
        <v>0</v>
      </c>
      <c r="P241">
        <v>0</v>
      </c>
    </row>
    <row r="242" spans="1:16">
      <c r="A242" t="s">
        <v>157</v>
      </c>
      <c r="B242" s="1">
        <v>45725</v>
      </c>
      <c r="C242" t="s">
        <v>17</v>
      </c>
      <c r="D242" t="s">
        <v>158</v>
      </c>
      <c r="E242" t="str">
        <f>"8"</f>
        <v>8</v>
      </c>
      <c r="F242" t="s">
        <v>163</v>
      </c>
      <c r="G242" t="s">
        <v>20</v>
      </c>
      <c r="H242" t="s">
        <v>20</v>
      </c>
      <c r="I242" t="s">
        <v>20</v>
      </c>
      <c r="J242">
        <v>98.11</v>
      </c>
      <c r="K242">
        <v>0.28999999999999998</v>
      </c>
      <c r="L242">
        <v>0</v>
      </c>
      <c r="M242">
        <v>1.6</v>
      </c>
      <c r="N242">
        <v>0</v>
      </c>
      <c r="O242">
        <v>0</v>
      </c>
      <c r="P242">
        <v>0</v>
      </c>
    </row>
    <row r="243" spans="1:16">
      <c r="A243" t="s">
        <v>157</v>
      </c>
      <c r="B243" s="1">
        <v>45725</v>
      </c>
      <c r="C243" t="s">
        <v>17</v>
      </c>
      <c r="D243" t="s">
        <v>158</v>
      </c>
      <c r="E243" t="str">
        <f>"9"</f>
        <v>9</v>
      </c>
      <c r="F243" t="s">
        <v>31</v>
      </c>
      <c r="G243" t="s">
        <v>20</v>
      </c>
      <c r="H243" t="s">
        <v>20</v>
      </c>
      <c r="I243" t="s">
        <v>20</v>
      </c>
      <c r="J243">
        <v>96.54</v>
      </c>
      <c r="K243">
        <v>0.2</v>
      </c>
      <c r="L243">
        <v>0</v>
      </c>
      <c r="M243">
        <v>3.26</v>
      </c>
      <c r="N243">
        <v>0</v>
      </c>
      <c r="O243">
        <v>0</v>
      </c>
      <c r="P243">
        <v>0</v>
      </c>
    </row>
    <row r="244" spans="1:16">
      <c r="A244" t="s">
        <v>157</v>
      </c>
      <c r="B244" s="1">
        <v>45725</v>
      </c>
      <c r="C244" t="s">
        <v>17</v>
      </c>
      <c r="D244" t="s">
        <v>158</v>
      </c>
      <c r="E244" t="str">
        <f>"10"</f>
        <v>10</v>
      </c>
      <c r="F244" t="s">
        <v>32</v>
      </c>
      <c r="G244" t="s">
        <v>20</v>
      </c>
      <c r="H244" t="s">
        <v>20</v>
      </c>
      <c r="I244" t="s">
        <v>20</v>
      </c>
      <c r="J244">
        <v>99.82</v>
      </c>
      <c r="K244">
        <v>0.09</v>
      </c>
      <c r="L244">
        <v>0</v>
      </c>
      <c r="M244">
        <v>0.09</v>
      </c>
      <c r="N244">
        <v>0</v>
      </c>
      <c r="O244">
        <v>0</v>
      </c>
      <c r="P244">
        <v>0</v>
      </c>
    </row>
    <row r="245" spans="1:16">
      <c r="A245" t="s">
        <v>157</v>
      </c>
      <c r="B245" s="1">
        <v>45725</v>
      </c>
      <c r="C245" t="s">
        <v>17</v>
      </c>
      <c r="D245" t="s">
        <v>158</v>
      </c>
      <c r="E245" t="str">
        <f>"11"</f>
        <v>11</v>
      </c>
      <c r="F245" t="s">
        <v>69</v>
      </c>
      <c r="G245" t="s">
        <v>20</v>
      </c>
      <c r="H245" t="s">
        <v>20</v>
      </c>
      <c r="I245" t="s">
        <v>20</v>
      </c>
      <c r="J245">
        <v>99.87</v>
      </c>
      <c r="K245">
        <v>0.08</v>
      </c>
      <c r="L245">
        <v>0</v>
      </c>
      <c r="M245">
        <v>0.05</v>
      </c>
      <c r="N245">
        <v>0</v>
      </c>
      <c r="O245">
        <v>0</v>
      </c>
      <c r="P245">
        <v>0</v>
      </c>
    </row>
    <row r="246" spans="1:16">
      <c r="A246" t="s">
        <v>157</v>
      </c>
      <c r="B246" s="1">
        <v>45725</v>
      </c>
      <c r="C246" t="s">
        <v>17</v>
      </c>
      <c r="D246" t="s">
        <v>158</v>
      </c>
      <c r="E246" t="str">
        <f>"12"</f>
        <v>12</v>
      </c>
      <c r="F246" t="s">
        <v>64</v>
      </c>
      <c r="G246" t="s">
        <v>20</v>
      </c>
      <c r="H246" t="s">
        <v>20</v>
      </c>
      <c r="I246" t="s">
        <v>20</v>
      </c>
      <c r="J246">
        <v>99.58</v>
      </c>
      <c r="K246">
        <v>0.36</v>
      </c>
      <c r="L246">
        <v>0</v>
      </c>
      <c r="M246">
        <v>0.06</v>
      </c>
      <c r="N246">
        <v>0</v>
      </c>
      <c r="O246">
        <v>0</v>
      </c>
      <c r="P246">
        <v>0</v>
      </c>
    </row>
    <row r="247" spans="1:16">
      <c r="A247" t="s">
        <v>157</v>
      </c>
      <c r="B247" s="1">
        <v>45725</v>
      </c>
      <c r="C247" t="s">
        <v>17</v>
      </c>
      <c r="D247" t="s">
        <v>158</v>
      </c>
      <c r="E247" t="str">
        <f>"13"</f>
        <v>13</v>
      </c>
      <c r="F247" t="s">
        <v>35</v>
      </c>
      <c r="G247" t="s">
        <v>20</v>
      </c>
      <c r="H247" t="s">
        <v>20</v>
      </c>
      <c r="I247" t="s">
        <v>20</v>
      </c>
      <c r="J247">
        <v>99.15</v>
      </c>
      <c r="K247">
        <v>0.61</v>
      </c>
      <c r="L247">
        <v>0</v>
      </c>
      <c r="M247">
        <v>0.25</v>
      </c>
      <c r="N247">
        <v>0</v>
      </c>
      <c r="O247">
        <v>0</v>
      </c>
      <c r="P247">
        <v>0</v>
      </c>
    </row>
    <row r="248" spans="1:16">
      <c r="A248" t="s">
        <v>157</v>
      </c>
      <c r="B248" s="1">
        <v>45725</v>
      </c>
      <c r="C248" t="s">
        <v>17</v>
      </c>
      <c r="D248" t="s">
        <v>158</v>
      </c>
      <c r="E248" t="str">
        <f>"14"</f>
        <v>14</v>
      </c>
      <c r="F248" t="s">
        <v>36</v>
      </c>
      <c r="G248" t="s">
        <v>20</v>
      </c>
      <c r="H248" t="s">
        <v>20</v>
      </c>
      <c r="I248" t="s">
        <v>20</v>
      </c>
      <c r="J248">
        <v>99.86</v>
      </c>
      <c r="K248">
        <v>0.1</v>
      </c>
      <c r="L248">
        <v>0</v>
      </c>
      <c r="M248">
        <v>0.04</v>
      </c>
      <c r="N248">
        <v>0</v>
      </c>
      <c r="O248">
        <v>0</v>
      </c>
      <c r="P248">
        <v>0</v>
      </c>
    </row>
    <row r="249" spans="1:16">
      <c r="A249" t="s">
        <v>157</v>
      </c>
      <c r="B249" s="1">
        <v>45725</v>
      </c>
      <c r="C249" t="s">
        <v>17</v>
      </c>
      <c r="D249" t="s">
        <v>158</v>
      </c>
      <c r="E249" t="str">
        <f>"15"</f>
        <v>15</v>
      </c>
      <c r="F249" t="s">
        <v>66</v>
      </c>
      <c r="G249" t="s">
        <v>20</v>
      </c>
      <c r="H249" t="s">
        <v>20</v>
      </c>
      <c r="I249" t="s">
        <v>20</v>
      </c>
      <c r="J249">
        <v>99.62</v>
      </c>
      <c r="K249">
        <v>0.32</v>
      </c>
      <c r="L249">
        <v>0</v>
      </c>
      <c r="M249">
        <v>0.06</v>
      </c>
      <c r="N249">
        <v>0</v>
      </c>
      <c r="O249">
        <v>0</v>
      </c>
      <c r="P249">
        <v>0</v>
      </c>
    </row>
    <row r="250" spans="1:16">
      <c r="A250" t="s">
        <v>164</v>
      </c>
      <c r="B250" t="s">
        <v>165</v>
      </c>
      <c r="C250" t="s">
        <v>17</v>
      </c>
      <c r="D250" t="s">
        <v>166</v>
      </c>
      <c r="E250" t="str">
        <f>"1"</f>
        <v>1</v>
      </c>
      <c r="F250" t="s">
        <v>19</v>
      </c>
      <c r="G250" t="s">
        <v>20</v>
      </c>
      <c r="H250" t="s">
        <v>20</v>
      </c>
      <c r="I250" t="s">
        <v>20</v>
      </c>
      <c r="J250">
        <v>99.94</v>
      </c>
      <c r="K250">
        <v>0</v>
      </c>
      <c r="L250">
        <v>0</v>
      </c>
      <c r="M250">
        <v>0.06</v>
      </c>
      <c r="N250">
        <v>0</v>
      </c>
      <c r="O250">
        <v>0</v>
      </c>
      <c r="P250">
        <v>0</v>
      </c>
    </row>
    <row r="251" spans="1:16">
      <c r="A251" t="s">
        <v>164</v>
      </c>
      <c r="B251" t="s">
        <v>165</v>
      </c>
      <c r="C251" t="s">
        <v>17</v>
      </c>
      <c r="D251" t="s">
        <v>21</v>
      </c>
      <c r="E251" t="str">
        <f>"1"</f>
        <v>1</v>
      </c>
      <c r="F251" t="s">
        <v>19</v>
      </c>
      <c r="G251" t="s">
        <v>20</v>
      </c>
      <c r="H251" t="s">
        <v>20</v>
      </c>
      <c r="I251" t="s">
        <v>22</v>
      </c>
      <c r="J251">
        <v>99.94</v>
      </c>
      <c r="K251">
        <v>0</v>
      </c>
      <c r="L251">
        <v>0</v>
      </c>
      <c r="M251">
        <v>0.06</v>
      </c>
      <c r="N251">
        <v>0</v>
      </c>
      <c r="O251">
        <v>0</v>
      </c>
      <c r="P251">
        <v>0</v>
      </c>
    </row>
    <row r="252" spans="1:16">
      <c r="A252" t="s">
        <v>164</v>
      </c>
      <c r="B252" t="s">
        <v>165</v>
      </c>
      <c r="C252" t="s">
        <v>17</v>
      </c>
      <c r="D252" t="s">
        <v>166</v>
      </c>
      <c r="E252" t="str">
        <f>"2"</f>
        <v>2</v>
      </c>
      <c r="F252" t="s">
        <v>23</v>
      </c>
      <c r="G252" t="s">
        <v>20</v>
      </c>
      <c r="H252" t="s">
        <v>20</v>
      </c>
      <c r="I252" t="s">
        <v>20</v>
      </c>
      <c r="J252">
        <v>98.6</v>
      </c>
      <c r="K252">
        <v>1.3</v>
      </c>
      <c r="L252">
        <v>0</v>
      </c>
      <c r="M252">
        <v>0.1</v>
      </c>
      <c r="N252">
        <v>0</v>
      </c>
      <c r="O252">
        <v>0</v>
      </c>
      <c r="P252">
        <v>0</v>
      </c>
    </row>
    <row r="253" spans="1:16">
      <c r="A253" t="s">
        <v>164</v>
      </c>
      <c r="B253" t="s">
        <v>165</v>
      </c>
      <c r="C253" t="s">
        <v>17</v>
      </c>
      <c r="D253" t="s">
        <v>21</v>
      </c>
      <c r="E253" t="str">
        <f>"2"</f>
        <v>2</v>
      </c>
      <c r="F253" t="s">
        <v>23</v>
      </c>
      <c r="G253" t="s">
        <v>20</v>
      </c>
      <c r="H253" t="s">
        <v>20</v>
      </c>
      <c r="I253" t="s">
        <v>22</v>
      </c>
      <c r="J253">
        <v>98.6</v>
      </c>
      <c r="K253">
        <v>1.3</v>
      </c>
      <c r="L253">
        <v>0</v>
      </c>
      <c r="M253">
        <v>0.1</v>
      </c>
      <c r="N253">
        <v>0</v>
      </c>
      <c r="O253">
        <v>0</v>
      </c>
      <c r="P253">
        <v>0</v>
      </c>
    </row>
    <row r="254" spans="1:16">
      <c r="A254" t="s">
        <v>164</v>
      </c>
      <c r="B254" t="s">
        <v>165</v>
      </c>
      <c r="C254" t="s">
        <v>17</v>
      </c>
      <c r="D254" t="s">
        <v>166</v>
      </c>
      <c r="E254" t="str">
        <f>"3"</f>
        <v>3</v>
      </c>
      <c r="F254" t="s">
        <v>167</v>
      </c>
      <c r="G254" t="s">
        <v>20</v>
      </c>
      <c r="H254" t="s">
        <v>20</v>
      </c>
      <c r="I254" t="s">
        <v>20</v>
      </c>
      <c r="J254">
        <v>98.43</v>
      </c>
      <c r="K254">
        <v>1.5</v>
      </c>
      <c r="L254">
        <v>0</v>
      </c>
      <c r="M254">
        <v>7.0000000000000007E-2</v>
      </c>
      <c r="N254">
        <v>0</v>
      </c>
      <c r="O254">
        <v>0</v>
      </c>
      <c r="P254">
        <v>0</v>
      </c>
    </row>
    <row r="255" spans="1:16">
      <c r="A255" t="s">
        <v>164</v>
      </c>
      <c r="B255" t="s">
        <v>165</v>
      </c>
      <c r="C255" t="s">
        <v>17</v>
      </c>
      <c r="D255" t="s">
        <v>21</v>
      </c>
      <c r="E255" t="str">
        <f>"3"</f>
        <v>3</v>
      </c>
      <c r="F255" t="s">
        <v>167</v>
      </c>
      <c r="G255" t="s">
        <v>20</v>
      </c>
      <c r="H255" t="s">
        <v>20</v>
      </c>
      <c r="I255" t="s">
        <v>22</v>
      </c>
      <c r="J255">
        <v>98.43</v>
      </c>
      <c r="K255">
        <v>1.5</v>
      </c>
      <c r="L255">
        <v>0</v>
      </c>
      <c r="M255">
        <v>7.0000000000000007E-2</v>
      </c>
      <c r="N255">
        <v>0</v>
      </c>
      <c r="O255">
        <v>0</v>
      </c>
      <c r="P255">
        <v>0</v>
      </c>
    </row>
    <row r="256" spans="1:16">
      <c r="A256" t="s">
        <v>164</v>
      </c>
      <c r="B256" t="s">
        <v>165</v>
      </c>
      <c r="C256" t="s">
        <v>17</v>
      </c>
      <c r="D256" t="s">
        <v>166</v>
      </c>
      <c r="E256" t="str">
        <f>"4"</f>
        <v>4</v>
      </c>
      <c r="F256" t="s">
        <v>168</v>
      </c>
      <c r="G256" t="s">
        <v>20</v>
      </c>
      <c r="H256" t="s">
        <v>20</v>
      </c>
      <c r="I256" t="s">
        <v>20</v>
      </c>
      <c r="J256">
        <v>98.8</v>
      </c>
      <c r="K256">
        <v>1.1299999999999999</v>
      </c>
      <c r="L256">
        <v>0</v>
      </c>
      <c r="M256">
        <v>7.0000000000000007E-2</v>
      </c>
      <c r="N256">
        <v>0</v>
      </c>
      <c r="O256">
        <v>0</v>
      </c>
      <c r="P256">
        <v>0</v>
      </c>
    </row>
    <row r="257" spans="1:16">
      <c r="A257" t="s">
        <v>164</v>
      </c>
      <c r="B257" t="s">
        <v>165</v>
      </c>
      <c r="C257" t="s">
        <v>17</v>
      </c>
      <c r="D257" t="s">
        <v>21</v>
      </c>
      <c r="E257" t="str">
        <f>"4"</f>
        <v>4</v>
      </c>
      <c r="F257" t="s">
        <v>168</v>
      </c>
      <c r="G257" t="s">
        <v>20</v>
      </c>
      <c r="H257" t="s">
        <v>20</v>
      </c>
      <c r="I257" t="s">
        <v>22</v>
      </c>
      <c r="J257">
        <v>98.8</v>
      </c>
      <c r="K257">
        <v>1.1299999999999999</v>
      </c>
      <c r="L257">
        <v>0</v>
      </c>
      <c r="M257">
        <v>7.0000000000000007E-2</v>
      </c>
      <c r="N257">
        <v>0</v>
      </c>
      <c r="O257">
        <v>0</v>
      </c>
      <c r="P257">
        <v>0</v>
      </c>
    </row>
    <row r="258" spans="1:16">
      <c r="A258" t="s">
        <v>164</v>
      </c>
      <c r="B258" t="s">
        <v>165</v>
      </c>
      <c r="C258" t="s">
        <v>17</v>
      </c>
      <c r="D258" t="s">
        <v>166</v>
      </c>
      <c r="E258" t="str">
        <f>"5"</f>
        <v>5</v>
      </c>
      <c r="F258" t="s">
        <v>169</v>
      </c>
      <c r="G258" t="s">
        <v>20</v>
      </c>
      <c r="H258" t="s">
        <v>20</v>
      </c>
      <c r="I258" t="s">
        <v>20</v>
      </c>
      <c r="J258">
        <v>98.8</v>
      </c>
      <c r="K258">
        <v>1.1299999999999999</v>
      </c>
      <c r="L258">
        <v>0</v>
      </c>
      <c r="M258">
        <v>7.0000000000000007E-2</v>
      </c>
      <c r="N258">
        <v>0</v>
      </c>
      <c r="O258">
        <v>0</v>
      </c>
      <c r="P258">
        <v>0</v>
      </c>
    </row>
    <row r="259" spans="1:16">
      <c r="A259" t="s">
        <v>164</v>
      </c>
      <c r="B259" t="s">
        <v>165</v>
      </c>
      <c r="C259" t="s">
        <v>17</v>
      </c>
      <c r="D259" t="s">
        <v>21</v>
      </c>
      <c r="E259" t="str">
        <f>"5"</f>
        <v>5</v>
      </c>
      <c r="F259" t="s">
        <v>169</v>
      </c>
      <c r="G259" t="s">
        <v>20</v>
      </c>
      <c r="H259" t="s">
        <v>20</v>
      </c>
      <c r="I259" t="s">
        <v>22</v>
      </c>
      <c r="J259">
        <v>98.8</v>
      </c>
      <c r="K259">
        <v>1.1299999999999999</v>
      </c>
      <c r="L259">
        <v>0</v>
      </c>
      <c r="M259">
        <v>7.0000000000000007E-2</v>
      </c>
      <c r="N259">
        <v>0</v>
      </c>
      <c r="O259">
        <v>0</v>
      </c>
      <c r="P259">
        <v>0</v>
      </c>
    </row>
    <row r="260" spans="1:16">
      <c r="A260" t="s">
        <v>164</v>
      </c>
      <c r="B260" t="s">
        <v>165</v>
      </c>
      <c r="C260" t="s">
        <v>17</v>
      </c>
      <c r="D260" t="s">
        <v>166</v>
      </c>
      <c r="E260" t="str">
        <f>"6"</f>
        <v>6</v>
      </c>
      <c r="F260" t="s">
        <v>170</v>
      </c>
      <c r="G260" t="s">
        <v>20</v>
      </c>
      <c r="H260" t="s">
        <v>20</v>
      </c>
      <c r="I260" t="s">
        <v>20</v>
      </c>
      <c r="J260">
        <v>98.79</v>
      </c>
      <c r="K260">
        <v>1.1399999999999999</v>
      </c>
      <c r="L260">
        <v>0</v>
      </c>
      <c r="M260">
        <v>7.0000000000000007E-2</v>
      </c>
      <c r="N260">
        <v>0</v>
      </c>
      <c r="O260">
        <v>0</v>
      </c>
      <c r="P260">
        <v>0</v>
      </c>
    </row>
    <row r="261" spans="1:16">
      <c r="A261" t="s">
        <v>164</v>
      </c>
      <c r="B261" t="s">
        <v>165</v>
      </c>
      <c r="C261" t="s">
        <v>17</v>
      </c>
      <c r="D261" t="s">
        <v>21</v>
      </c>
      <c r="E261" t="str">
        <f>"6"</f>
        <v>6</v>
      </c>
      <c r="F261" t="s">
        <v>170</v>
      </c>
      <c r="G261" t="s">
        <v>20</v>
      </c>
      <c r="H261" t="s">
        <v>20</v>
      </c>
      <c r="I261" t="s">
        <v>22</v>
      </c>
      <c r="J261">
        <v>98.79</v>
      </c>
      <c r="K261">
        <v>1.1399999999999999</v>
      </c>
      <c r="L261">
        <v>0</v>
      </c>
      <c r="M261">
        <v>7.0000000000000007E-2</v>
      </c>
      <c r="N261">
        <v>0</v>
      </c>
      <c r="O261">
        <v>0</v>
      </c>
      <c r="P261">
        <v>0</v>
      </c>
    </row>
    <row r="262" spans="1:16">
      <c r="A262" t="s">
        <v>164</v>
      </c>
      <c r="B262" t="s">
        <v>165</v>
      </c>
      <c r="C262" t="s">
        <v>17</v>
      </c>
      <c r="D262" t="s">
        <v>166</v>
      </c>
      <c r="E262" t="str">
        <f>"7"</f>
        <v>7</v>
      </c>
      <c r="F262" t="s">
        <v>171</v>
      </c>
      <c r="G262" t="s">
        <v>20</v>
      </c>
      <c r="H262" t="s">
        <v>20</v>
      </c>
      <c r="I262" t="s">
        <v>20</v>
      </c>
      <c r="J262">
        <v>99.88</v>
      </c>
      <c r="K262">
        <v>0.05</v>
      </c>
      <c r="L262">
        <v>0</v>
      </c>
      <c r="M262">
        <v>7.0000000000000007E-2</v>
      </c>
      <c r="N262">
        <v>0</v>
      </c>
      <c r="O262">
        <v>0</v>
      </c>
      <c r="P262">
        <v>0</v>
      </c>
    </row>
    <row r="263" spans="1:16">
      <c r="A263" t="s">
        <v>164</v>
      </c>
      <c r="B263" t="s">
        <v>165</v>
      </c>
      <c r="C263" t="s">
        <v>17</v>
      </c>
      <c r="D263" t="s">
        <v>21</v>
      </c>
      <c r="E263" t="str">
        <f>"7"</f>
        <v>7</v>
      </c>
      <c r="F263" t="s">
        <v>171</v>
      </c>
      <c r="G263" t="s">
        <v>20</v>
      </c>
      <c r="H263" t="s">
        <v>20</v>
      </c>
      <c r="I263" t="s">
        <v>22</v>
      </c>
      <c r="J263">
        <v>99.88</v>
      </c>
      <c r="K263">
        <v>0.05</v>
      </c>
      <c r="L263">
        <v>0</v>
      </c>
      <c r="M263">
        <v>7.0000000000000007E-2</v>
      </c>
      <c r="N263">
        <v>0</v>
      </c>
      <c r="O263">
        <v>0</v>
      </c>
      <c r="P263">
        <v>0</v>
      </c>
    </row>
    <row r="264" spans="1:16">
      <c r="A264" t="s">
        <v>164</v>
      </c>
      <c r="B264" t="s">
        <v>165</v>
      </c>
      <c r="C264" t="s">
        <v>17</v>
      </c>
      <c r="D264" t="s">
        <v>166</v>
      </c>
      <c r="E264" t="str">
        <f>"8"</f>
        <v>8</v>
      </c>
      <c r="F264" t="s">
        <v>172</v>
      </c>
      <c r="G264" t="s">
        <v>20</v>
      </c>
      <c r="H264" t="s">
        <v>20</v>
      </c>
      <c r="I264" t="s">
        <v>20</v>
      </c>
      <c r="J264">
        <v>99.88</v>
      </c>
      <c r="K264">
        <v>0.05</v>
      </c>
      <c r="L264">
        <v>0</v>
      </c>
      <c r="M264">
        <v>7.0000000000000007E-2</v>
      </c>
      <c r="N264">
        <v>0</v>
      </c>
      <c r="O264">
        <v>0</v>
      </c>
      <c r="P264">
        <v>0</v>
      </c>
    </row>
    <row r="265" spans="1:16">
      <c r="A265" t="s">
        <v>164</v>
      </c>
      <c r="B265" t="s">
        <v>165</v>
      </c>
      <c r="C265" t="s">
        <v>17</v>
      </c>
      <c r="D265" t="s">
        <v>21</v>
      </c>
      <c r="E265" t="str">
        <f>"8"</f>
        <v>8</v>
      </c>
      <c r="F265" t="s">
        <v>172</v>
      </c>
      <c r="G265" t="s">
        <v>20</v>
      </c>
      <c r="H265" t="s">
        <v>20</v>
      </c>
      <c r="I265" t="s">
        <v>22</v>
      </c>
      <c r="J265">
        <v>99.88</v>
      </c>
      <c r="K265">
        <v>0.05</v>
      </c>
      <c r="L265">
        <v>0</v>
      </c>
      <c r="M265">
        <v>7.0000000000000007E-2</v>
      </c>
      <c r="N265">
        <v>0</v>
      </c>
      <c r="O265">
        <v>0</v>
      </c>
      <c r="P265">
        <v>0</v>
      </c>
    </row>
    <row r="266" spans="1:16">
      <c r="A266" t="s">
        <v>164</v>
      </c>
      <c r="B266" t="s">
        <v>165</v>
      </c>
      <c r="C266" t="s">
        <v>17</v>
      </c>
      <c r="D266" t="s">
        <v>166</v>
      </c>
      <c r="E266" t="str">
        <f>"9"</f>
        <v>9</v>
      </c>
      <c r="F266" t="s">
        <v>31</v>
      </c>
      <c r="G266" t="s">
        <v>20</v>
      </c>
      <c r="H266" t="s">
        <v>20</v>
      </c>
      <c r="I266" t="s">
        <v>20</v>
      </c>
      <c r="J266">
        <v>99.9</v>
      </c>
      <c r="K266">
        <v>0.03</v>
      </c>
      <c r="L266">
        <v>0</v>
      </c>
      <c r="M266">
        <v>0.06</v>
      </c>
      <c r="N266">
        <v>0</v>
      </c>
      <c r="O266">
        <v>0</v>
      </c>
      <c r="P266">
        <v>0</v>
      </c>
    </row>
    <row r="267" spans="1:16">
      <c r="A267" t="s">
        <v>164</v>
      </c>
      <c r="B267" t="s">
        <v>165</v>
      </c>
      <c r="C267" t="s">
        <v>17</v>
      </c>
      <c r="D267" t="s">
        <v>21</v>
      </c>
      <c r="E267" t="str">
        <f>"9"</f>
        <v>9</v>
      </c>
      <c r="F267" t="s">
        <v>31</v>
      </c>
      <c r="G267" t="s">
        <v>20</v>
      </c>
      <c r="H267" t="s">
        <v>20</v>
      </c>
      <c r="I267" t="s">
        <v>22</v>
      </c>
      <c r="J267">
        <v>99.9</v>
      </c>
      <c r="K267">
        <v>0.03</v>
      </c>
      <c r="L267">
        <v>0</v>
      </c>
      <c r="M267">
        <v>0.06</v>
      </c>
      <c r="N267">
        <v>0</v>
      </c>
      <c r="O267">
        <v>0</v>
      </c>
      <c r="P267">
        <v>0</v>
      </c>
    </row>
    <row r="268" spans="1:16">
      <c r="A268" t="s">
        <v>164</v>
      </c>
      <c r="B268" t="s">
        <v>165</v>
      </c>
      <c r="C268" t="s">
        <v>17</v>
      </c>
      <c r="D268" t="s">
        <v>166</v>
      </c>
      <c r="E268" t="str">
        <f>"10"</f>
        <v>10</v>
      </c>
      <c r="F268" t="s">
        <v>32</v>
      </c>
      <c r="G268" t="s">
        <v>20</v>
      </c>
      <c r="H268" t="s">
        <v>20</v>
      </c>
      <c r="I268" t="s">
        <v>20</v>
      </c>
      <c r="J268">
        <v>99.95</v>
      </c>
      <c r="K268">
        <v>0.03</v>
      </c>
      <c r="L268">
        <v>0</v>
      </c>
      <c r="M268">
        <v>0.02</v>
      </c>
      <c r="N268">
        <v>0</v>
      </c>
      <c r="O268">
        <v>0</v>
      </c>
      <c r="P268">
        <v>0</v>
      </c>
    </row>
    <row r="269" spans="1:16">
      <c r="A269" t="s">
        <v>164</v>
      </c>
      <c r="B269" t="s">
        <v>165</v>
      </c>
      <c r="C269" t="s">
        <v>17</v>
      </c>
      <c r="D269" t="s">
        <v>21</v>
      </c>
      <c r="E269" t="str">
        <f>"10"</f>
        <v>10</v>
      </c>
      <c r="F269" t="s">
        <v>32</v>
      </c>
      <c r="G269" t="s">
        <v>20</v>
      </c>
      <c r="H269" t="s">
        <v>20</v>
      </c>
      <c r="I269" t="s">
        <v>22</v>
      </c>
      <c r="J269">
        <v>99.95</v>
      </c>
      <c r="K269">
        <v>0.03</v>
      </c>
      <c r="L269">
        <v>0</v>
      </c>
      <c r="M269">
        <v>0.02</v>
      </c>
      <c r="N269">
        <v>0</v>
      </c>
      <c r="O269">
        <v>0</v>
      </c>
      <c r="P269">
        <v>0</v>
      </c>
    </row>
    <row r="270" spans="1:16">
      <c r="A270" t="s">
        <v>164</v>
      </c>
      <c r="B270" t="s">
        <v>165</v>
      </c>
      <c r="C270" t="s">
        <v>17</v>
      </c>
      <c r="D270" t="s">
        <v>166</v>
      </c>
      <c r="E270" t="str">
        <f>"11"</f>
        <v>11</v>
      </c>
      <c r="F270" t="s">
        <v>69</v>
      </c>
      <c r="G270" t="s">
        <v>20</v>
      </c>
      <c r="H270" t="s">
        <v>20</v>
      </c>
      <c r="I270" t="s">
        <v>20</v>
      </c>
      <c r="J270">
        <v>99.98</v>
      </c>
      <c r="K270">
        <v>0.01</v>
      </c>
      <c r="L270">
        <v>0</v>
      </c>
      <c r="M270">
        <v>0.01</v>
      </c>
      <c r="N270">
        <v>0</v>
      </c>
      <c r="O270">
        <v>0</v>
      </c>
      <c r="P270">
        <v>0</v>
      </c>
    </row>
    <row r="271" spans="1:16">
      <c r="A271" t="s">
        <v>164</v>
      </c>
      <c r="B271" t="s">
        <v>165</v>
      </c>
      <c r="C271" t="s">
        <v>17</v>
      </c>
      <c r="D271" t="s">
        <v>21</v>
      </c>
      <c r="E271" t="str">
        <f>"11"</f>
        <v>11</v>
      </c>
      <c r="F271" t="s">
        <v>69</v>
      </c>
      <c r="G271" t="s">
        <v>20</v>
      </c>
      <c r="H271" t="s">
        <v>20</v>
      </c>
      <c r="I271" t="s">
        <v>22</v>
      </c>
      <c r="J271">
        <v>99.98</v>
      </c>
      <c r="K271">
        <v>0.01</v>
      </c>
      <c r="L271">
        <v>0</v>
      </c>
      <c r="M271">
        <v>0.01</v>
      </c>
      <c r="N271">
        <v>0</v>
      </c>
      <c r="O271">
        <v>0</v>
      </c>
      <c r="P271">
        <v>0</v>
      </c>
    </row>
    <row r="272" spans="1:16">
      <c r="A272" t="s">
        <v>164</v>
      </c>
      <c r="B272" t="s">
        <v>165</v>
      </c>
      <c r="C272" t="s">
        <v>17</v>
      </c>
      <c r="D272" t="s">
        <v>166</v>
      </c>
      <c r="E272" t="str">
        <f>"12"</f>
        <v>12</v>
      </c>
      <c r="F272" t="s">
        <v>33</v>
      </c>
      <c r="G272" t="s">
        <v>20</v>
      </c>
      <c r="H272" t="s">
        <v>20</v>
      </c>
      <c r="I272" t="s">
        <v>20</v>
      </c>
      <c r="J272">
        <v>99.87</v>
      </c>
      <c r="K272">
        <v>0.04</v>
      </c>
      <c r="L272">
        <v>0</v>
      </c>
      <c r="M272">
        <v>0.09</v>
      </c>
      <c r="N272">
        <v>0</v>
      </c>
      <c r="O272">
        <v>0</v>
      </c>
      <c r="P272">
        <v>0</v>
      </c>
    </row>
    <row r="273" spans="1:16">
      <c r="A273" t="s">
        <v>164</v>
      </c>
      <c r="B273" t="s">
        <v>165</v>
      </c>
      <c r="C273" t="s">
        <v>17</v>
      </c>
      <c r="D273" t="s">
        <v>21</v>
      </c>
      <c r="E273" t="str">
        <f>"12"</f>
        <v>12</v>
      </c>
      <c r="F273" t="s">
        <v>33</v>
      </c>
      <c r="G273" t="s">
        <v>20</v>
      </c>
      <c r="H273" t="s">
        <v>20</v>
      </c>
      <c r="I273" t="s">
        <v>22</v>
      </c>
      <c r="J273">
        <v>99.87</v>
      </c>
      <c r="K273">
        <v>0.04</v>
      </c>
      <c r="L273">
        <v>0</v>
      </c>
      <c r="M273">
        <v>0.09</v>
      </c>
      <c r="N273">
        <v>0</v>
      </c>
      <c r="O273">
        <v>0</v>
      </c>
      <c r="P273">
        <v>0</v>
      </c>
    </row>
    <row r="274" spans="1:16">
      <c r="A274" t="s">
        <v>164</v>
      </c>
      <c r="B274" t="s">
        <v>165</v>
      </c>
      <c r="C274" t="s">
        <v>17</v>
      </c>
      <c r="D274" t="s">
        <v>166</v>
      </c>
      <c r="E274" t="str">
        <f>"13"</f>
        <v>13</v>
      </c>
      <c r="F274" t="s">
        <v>36</v>
      </c>
      <c r="G274" t="s">
        <v>20</v>
      </c>
      <c r="H274" t="s">
        <v>20</v>
      </c>
      <c r="I274" t="s">
        <v>20</v>
      </c>
      <c r="J274">
        <v>93.9</v>
      </c>
      <c r="K274">
        <v>6.09</v>
      </c>
      <c r="L274">
        <v>0</v>
      </c>
      <c r="M274">
        <v>0.01</v>
      </c>
      <c r="N274">
        <v>0</v>
      </c>
      <c r="O274">
        <v>0</v>
      </c>
      <c r="P274">
        <v>0</v>
      </c>
    </row>
    <row r="275" spans="1:16">
      <c r="A275" t="s">
        <v>164</v>
      </c>
      <c r="B275" t="s">
        <v>165</v>
      </c>
      <c r="C275" t="s">
        <v>17</v>
      </c>
      <c r="D275" t="s">
        <v>21</v>
      </c>
      <c r="E275" t="str">
        <f>"13"</f>
        <v>13</v>
      </c>
      <c r="F275" t="s">
        <v>36</v>
      </c>
      <c r="G275" t="s">
        <v>20</v>
      </c>
      <c r="H275" t="s">
        <v>20</v>
      </c>
      <c r="I275" t="s">
        <v>22</v>
      </c>
      <c r="J275">
        <v>93.9</v>
      </c>
      <c r="K275">
        <v>6.09</v>
      </c>
      <c r="L275">
        <v>0</v>
      </c>
      <c r="M275">
        <v>0.01</v>
      </c>
      <c r="N275">
        <v>0</v>
      </c>
      <c r="O275">
        <v>0</v>
      </c>
      <c r="P275">
        <v>0</v>
      </c>
    </row>
    <row r="276" spans="1:16">
      <c r="A276" t="s">
        <v>164</v>
      </c>
      <c r="B276" t="s">
        <v>165</v>
      </c>
      <c r="C276" t="s">
        <v>17</v>
      </c>
      <c r="D276" t="s">
        <v>166</v>
      </c>
      <c r="E276" t="str">
        <f>"14"</f>
        <v>14</v>
      </c>
      <c r="F276" t="s">
        <v>35</v>
      </c>
      <c r="G276" t="s">
        <v>20</v>
      </c>
      <c r="H276" t="s">
        <v>20</v>
      </c>
      <c r="I276" t="s">
        <v>20</v>
      </c>
      <c r="J276">
        <v>97.84</v>
      </c>
      <c r="K276">
        <v>2.15</v>
      </c>
      <c r="L276">
        <v>0</v>
      </c>
      <c r="M276">
        <v>0.02</v>
      </c>
      <c r="N276">
        <v>0</v>
      </c>
      <c r="O276">
        <v>0</v>
      </c>
      <c r="P276">
        <v>0</v>
      </c>
    </row>
    <row r="277" spans="1:16">
      <c r="A277" t="s">
        <v>164</v>
      </c>
      <c r="B277" t="s">
        <v>165</v>
      </c>
      <c r="C277" t="s">
        <v>17</v>
      </c>
      <c r="D277" t="s">
        <v>21</v>
      </c>
      <c r="E277" t="str">
        <f>"14"</f>
        <v>14</v>
      </c>
      <c r="F277" t="s">
        <v>35</v>
      </c>
      <c r="G277" t="s">
        <v>20</v>
      </c>
      <c r="H277" t="s">
        <v>20</v>
      </c>
      <c r="I277" t="s">
        <v>22</v>
      </c>
      <c r="J277">
        <v>97.84</v>
      </c>
      <c r="K277">
        <v>2.15</v>
      </c>
      <c r="L277">
        <v>0</v>
      </c>
      <c r="M277">
        <v>0.02</v>
      </c>
      <c r="N277">
        <v>0</v>
      </c>
      <c r="O277">
        <v>0</v>
      </c>
      <c r="P277">
        <v>0</v>
      </c>
    </row>
    <row r="278" spans="1:16">
      <c r="A278" t="s">
        <v>173</v>
      </c>
      <c r="B278" t="s">
        <v>38</v>
      </c>
      <c r="C278" t="s">
        <v>17</v>
      </c>
      <c r="D278" t="s">
        <v>18</v>
      </c>
      <c r="E278" t="str">
        <f>"1"</f>
        <v>1</v>
      </c>
      <c r="F278" t="s">
        <v>19</v>
      </c>
      <c r="G278" t="s">
        <v>20</v>
      </c>
      <c r="H278" t="s">
        <v>20</v>
      </c>
      <c r="I278" t="s">
        <v>20</v>
      </c>
      <c r="J278">
        <v>99.84</v>
      </c>
      <c r="K278">
        <v>0.09</v>
      </c>
      <c r="L278">
        <v>0</v>
      </c>
      <c r="M278">
        <v>7.0000000000000007E-2</v>
      </c>
      <c r="N278">
        <v>0</v>
      </c>
      <c r="O278">
        <v>0</v>
      </c>
      <c r="P278">
        <v>0</v>
      </c>
    </row>
    <row r="279" spans="1:16">
      <c r="A279" t="s">
        <v>173</v>
      </c>
      <c r="B279" t="s">
        <v>38</v>
      </c>
      <c r="C279" t="s">
        <v>17</v>
      </c>
      <c r="D279" t="s">
        <v>21</v>
      </c>
      <c r="E279" t="str">
        <f>"1"</f>
        <v>1</v>
      </c>
      <c r="F279" t="s">
        <v>19</v>
      </c>
      <c r="G279" t="s">
        <v>20</v>
      </c>
      <c r="H279" t="s">
        <v>20</v>
      </c>
      <c r="I279" t="s">
        <v>22</v>
      </c>
      <c r="J279">
        <v>99.84</v>
      </c>
      <c r="K279">
        <v>0.09</v>
      </c>
      <c r="L279">
        <v>0</v>
      </c>
      <c r="M279">
        <v>7.0000000000000007E-2</v>
      </c>
      <c r="N279">
        <v>0</v>
      </c>
      <c r="O279">
        <v>0</v>
      </c>
      <c r="P279">
        <v>0</v>
      </c>
    </row>
    <row r="280" spans="1:16">
      <c r="A280" t="s">
        <v>173</v>
      </c>
      <c r="B280" t="s">
        <v>38</v>
      </c>
      <c r="C280" t="s">
        <v>17</v>
      </c>
      <c r="D280" t="s">
        <v>18</v>
      </c>
      <c r="E280" t="str">
        <f>"2"</f>
        <v>2</v>
      </c>
      <c r="F280" t="s">
        <v>23</v>
      </c>
      <c r="G280" t="s">
        <v>20</v>
      </c>
      <c r="H280" t="s">
        <v>20</v>
      </c>
      <c r="I280" t="s">
        <v>20</v>
      </c>
      <c r="J280">
        <v>98.35</v>
      </c>
      <c r="K280">
        <v>1.6</v>
      </c>
      <c r="L280">
        <v>0</v>
      </c>
      <c r="M280">
        <v>0.05</v>
      </c>
      <c r="N280">
        <v>0</v>
      </c>
      <c r="O280">
        <v>0</v>
      </c>
      <c r="P280">
        <v>0</v>
      </c>
    </row>
    <row r="281" spans="1:16">
      <c r="A281" t="s">
        <v>173</v>
      </c>
      <c r="B281" t="s">
        <v>38</v>
      </c>
      <c r="C281" t="s">
        <v>17</v>
      </c>
      <c r="D281" t="s">
        <v>21</v>
      </c>
      <c r="E281" t="str">
        <f>"2"</f>
        <v>2</v>
      </c>
      <c r="F281" t="s">
        <v>23</v>
      </c>
      <c r="G281" t="s">
        <v>20</v>
      </c>
      <c r="H281" t="s">
        <v>20</v>
      </c>
      <c r="I281" t="s">
        <v>22</v>
      </c>
      <c r="J281">
        <v>98.35</v>
      </c>
      <c r="K281">
        <v>1.6</v>
      </c>
      <c r="L281">
        <v>0</v>
      </c>
      <c r="M281">
        <v>0.05</v>
      </c>
      <c r="N281">
        <v>0</v>
      </c>
      <c r="O281">
        <v>0</v>
      </c>
      <c r="P281">
        <v>0</v>
      </c>
    </row>
    <row r="282" spans="1:16">
      <c r="A282" t="s">
        <v>173</v>
      </c>
      <c r="B282" t="s">
        <v>38</v>
      </c>
      <c r="C282" t="s">
        <v>17</v>
      </c>
      <c r="D282" t="s">
        <v>18</v>
      </c>
      <c r="E282" t="str">
        <f>"3"</f>
        <v>3</v>
      </c>
      <c r="F282" t="s">
        <v>55</v>
      </c>
      <c r="G282" t="s">
        <v>20</v>
      </c>
      <c r="H282" t="s">
        <v>20</v>
      </c>
      <c r="I282" t="s">
        <v>20</v>
      </c>
      <c r="J282">
        <v>97.17</v>
      </c>
      <c r="K282">
        <v>2.78</v>
      </c>
      <c r="L282">
        <v>0</v>
      </c>
      <c r="M282">
        <v>0.05</v>
      </c>
      <c r="N282">
        <v>0</v>
      </c>
      <c r="O282">
        <v>0</v>
      </c>
      <c r="P282">
        <v>0</v>
      </c>
    </row>
    <row r="283" spans="1:16">
      <c r="A283" t="s">
        <v>173</v>
      </c>
      <c r="B283" t="s">
        <v>38</v>
      </c>
      <c r="C283" t="s">
        <v>17</v>
      </c>
      <c r="D283" t="s">
        <v>21</v>
      </c>
      <c r="E283" t="str">
        <f>"3"</f>
        <v>3</v>
      </c>
      <c r="F283" t="s">
        <v>55</v>
      </c>
      <c r="G283" t="s">
        <v>20</v>
      </c>
      <c r="H283" t="s">
        <v>20</v>
      </c>
      <c r="I283" t="s">
        <v>22</v>
      </c>
      <c r="J283">
        <v>97.17</v>
      </c>
      <c r="K283">
        <v>2.78</v>
      </c>
      <c r="L283">
        <v>0</v>
      </c>
      <c r="M283">
        <v>0.05</v>
      </c>
      <c r="N283">
        <v>0</v>
      </c>
      <c r="O283">
        <v>0</v>
      </c>
      <c r="P283">
        <v>0</v>
      </c>
    </row>
    <row r="284" spans="1:16">
      <c r="A284" t="s">
        <v>173</v>
      </c>
      <c r="B284" t="s">
        <v>38</v>
      </c>
      <c r="C284" t="s">
        <v>17</v>
      </c>
      <c r="D284" t="s">
        <v>18</v>
      </c>
      <c r="E284" t="str">
        <f>"4"</f>
        <v>4</v>
      </c>
      <c r="F284" t="s">
        <v>174</v>
      </c>
      <c r="G284" t="s">
        <v>20</v>
      </c>
      <c r="H284" t="s">
        <v>20</v>
      </c>
      <c r="I284" t="s">
        <v>20</v>
      </c>
      <c r="J284">
        <v>98.84</v>
      </c>
      <c r="K284">
        <v>1.1000000000000001</v>
      </c>
      <c r="L284">
        <v>0</v>
      </c>
      <c r="M284">
        <v>0.06</v>
      </c>
      <c r="N284">
        <v>0</v>
      </c>
      <c r="O284">
        <v>0</v>
      </c>
      <c r="P284">
        <v>0</v>
      </c>
    </row>
    <row r="285" spans="1:16">
      <c r="A285" t="s">
        <v>173</v>
      </c>
      <c r="B285" t="s">
        <v>38</v>
      </c>
      <c r="C285" t="s">
        <v>17</v>
      </c>
      <c r="D285" t="s">
        <v>21</v>
      </c>
      <c r="E285" t="str">
        <f>"4"</f>
        <v>4</v>
      </c>
      <c r="F285" t="s">
        <v>174</v>
      </c>
      <c r="G285" t="s">
        <v>20</v>
      </c>
      <c r="H285" t="s">
        <v>20</v>
      </c>
      <c r="I285" t="s">
        <v>22</v>
      </c>
      <c r="J285">
        <v>98.84</v>
      </c>
      <c r="K285">
        <v>1.1000000000000001</v>
      </c>
      <c r="L285">
        <v>0</v>
      </c>
      <c r="M285">
        <v>0.06</v>
      </c>
      <c r="N285">
        <v>0</v>
      </c>
      <c r="O285">
        <v>0</v>
      </c>
      <c r="P285">
        <v>0</v>
      </c>
    </row>
    <row r="286" spans="1:16">
      <c r="A286" t="s">
        <v>173</v>
      </c>
      <c r="B286" t="s">
        <v>38</v>
      </c>
      <c r="C286" t="s">
        <v>17</v>
      </c>
      <c r="D286" t="s">
        <v>18</v>
      </c>
      <c r="E286" t="str">
        <f>"5"</f>
        <v>5</v>
      </c>
      <c r="F286" t="s">
        <v>24</v>
      </c>
      <c r="G286" t="s">
        <v>20</v>
      </c>
      <c r="H286" t="s">
        <v>20</v>
      </c>
      <c r="I286" t="s">
        <v>20</v>
      </c>
      <c r="J286">
        <v>99.96</v>
      </c>
      <c r="K286">
        <v>0</v>
      </c>
      <c r="L286">
        <v>0</v>
      </c>
      <c r="M286">
        <v>0.03</v>
      </c>
      <c r="N286">
        <v>0</v>
      </c>
      <c r="O286">
        <v>0</v>
      </c>
      <c r="P286">
        <v>0</v>
      </c>
    </row>
    <row r="287" spans="1:16">
      <c r="A287" t="s">
        <v>173</v>
      </c>
      <c r="B287" t="s">
        <v>38</v>
      </c>
      <c r="C287" t="s">
        <v>17</v>
      </c>
      <c r="D287" t="s">
        <v>21</v>
      </c>
      <c r="E287" t="str">
        <f>"5"</f>
        <v>5</v>
      </c>
      <c r="F287" t="s">
        <v>24</v>
      </c>
      <c r="G287" t="s">
        <v>20</v>
      </c>
      <c r="H287" t="s">
        <v>20</v>
      </c>
      <c r="I287" t="s">
        <v>22</v>
      </c>
      <c r="J287">
        <v>99.96</v>
      </c>
      <c r="K287">
        <v>0</v>
      </c>
      <c r="L287">
        <v>0</v>
      </c>
      <c r="M287">
        <v>0.03</v>
      </c>
      <c r="N287">
        <v>0</v>
      </c>
      <c r="O287">
        <v>0</v>
      </c>
      <c r="P287">
        <v>0</v>
      </c>
    </row>
    <row r="288" spans="1:16">
      <c r="A288" t="s">
        <v>173</v>
      </c>
      <c r="B288" t="s">
        <v>38</v>
      </c>
      <c r="C288" t="s">
        <v>17</v>
      </c>
      <c r="D288" t="s">
        <v>18</v>
      </c>
      <c r="E288" t="str">
        <f>"6"</f>
        <v>6</v>
      </c>
      <c r="F288" t="s">
        <v>175</v>
      </c>
      <c r="G288" t="s">
        <v>20</v>
      </c>
      <c r="H288" t="s">
        <v>20</v>
      </c>
      <c r="I288" t="s">
        <v>20</v>
      </c>
      <c r="J288">
        <v>98.39</v>
      </c>
      <c r="K288">
        <v>1.57</v>
      </c>
      <c r="L288">
        <v>0</v>
      </c>
      <c r="M288">
        <v>0.04</v>
      </c>
      <c r="N288">
        <v>0</v>
      </c>
      <c r="O288">
        <v>0</v>
      </c>
      <c r="P288">
        <v>0</v>
      </c>
    </row>
    <row r="289" spans="1:16">
      <c r="A289" t="s">
        <v>173</v>
      </c>
      <c r="B289" t="s">
        <v>38</v>
      </c>
      <c r="C289" t="s">
        <v>17</v>
      </c>
      <c r="D289" t="s">
        <v>21</v>
      </c>
      <c r="E289" t="str">
        <f>"6"</f>
        <v>6</v>
      </c>
      <c r="F289" t="s">
        <v>175</v>
      </c>
      <c r="G289" t="s">
        <v>20</v>
      </c>
      <c r="H289" t="s">
        <v>20</v>
      </c>
      <c r="I289" t="s">
        <v>22</v>
      </c>
      <c r="J289">
        <v>98.39</v>
      </c>
      <c r="K289">
        <v>1.57</v>
      </c>
      <c r="L289">
        <v>0</v>
      </c>
      <c r="M289">
        <v>0.04</v>
      </c>
      <c r="N289">
        <v>0</v>
      </c>
      <c r="O289">
        <v>0</v>
      </c>
      <c r="P289">
        <v>0</v>
      </c>
    </row>
    <row r="290" spans="1:16">
      <c r="A290" t="s">
        <v>173</v>
      </c>
      <c r="B290" t="s">
        <v>38</v>
      </c>
      <c r="C290" t="s">
        <v>17</v>
      </c>
      <c r="D290" t="s">
        <v>18</v>
      </c>
      <c r="E290" t="str">
        <f>"7"</f>
        <v>7</v>
      </c>
      <c r="F290" t="s">
        <v>176</v>
      </c>
      <c r="G290" t="s">
        <v>20</v>
      </c>
      <c r="H290" t="s">
        <v>20</v>
      </c>
      <c r="I290" t="s">
        <v>20</v>
      </c>
      <c r="J290">
        <v>98.42</v>
      </c>
      <c r="K290">
        <v>1.53</v>
      </c>
      <c r="L290">
        <v>0</v>
      </c>
      <c r="M290">
        <v>0.04</v>
      </c>
      <c r="N290">
        <v>0</v>
      </c>
      <c r="O290">
        <v>0</v>
      </c>
      <c r="P290">
        <v>0</v>
      </c>
    </row>
    <row r="291" spans="1:16">
      <c r="A291" t="s">
        <v>173</v>
      </c>
      <c r="B291" t="s">
        <v>38</v>
      </c>
      <c r="C291" t="s">
        <v>17</v>
      </c>
      <c r="D291" t="s">
        <v>21</v>
      </c>
      <c r="E291" t="str">
        <f>"7"</f>
        <v>7</v>
      </c>
      <c r="F291" t="s">
        <v>176</v>
      </c>
      <c r="G291" t="s">
        <v>20</v>
      </c>
      <c r="H291" t="s">
        <v>20</v>
      </c>
      <c r="I291" t="s">
        <v>22</v>
      </c>
      <c r="J291">
        <v>98.42</v>
      </c>
      <c r="K291">
        <v>1.53</v>
      </c>
      <c r="L291">
        <v>0</v>
      </c>
      <c r="M291">
        <v>0.04</v>
      </c>
      <c r="N291">
        <v>0</v>
      </c>
      <c r="O291">
        <v>0</v>
      </c>
      <c r="P291">
        <v>0</v>
      </c>
    </row>
    <row r="292" spans="1:16">
      <c r="A292" t="s">
        <v>173</v>
      </c>
      <c r="B292" t="s">
        <v>38</v>
      </c>
      <c r="C292" t="s">
        <v>17</v>
      </c>
      <c r="D292" t="s">
        <v>18</v>
      </c>
      <c r="E292" t="str">
        <f>"8"</f>
        <v>8</v>
      </c>
      <c r="F292" t="s">
        <v>177</v>
      </c>
      <c r="G292" t="s">
        <v>20</v>
      </c>
      <c r="H292" t="s">
        <v>20</v>
      </c>
      <c r="I292" t="s">
        <v>20</v>
      </c>
      <c r="J292">
        <v>98.4</v>
      </c>
      <c r="K292">
        <v>1.55</v>
      </c>
      <c r="L292">
        <v>0</v>
      </c>
      <c r="M292">
        <v>0.04</v>
      </c>
      <c r="N292">
        <v>0</v>
      </c>
      <c r="O292">
        <v>0</v>
      </c>
      <c r="P292">
        <v>0</v>
      </c>
    </row>
    <row r="293" spans="1:16">
      <c r="A293" t="s">
        <v>173</v>
      </c>
      <c r="B293" t="s">
        <v>38</v>
      </c>
      <c r="C293" t="s">
        <v>17</v>
      </c>
      <c r="D293" t="s">
        <v>21</v>
      </c>
      <c r="E293" t="str">
        <f>"8"</f>
        <v>8</v>
      </c>
      <c r="F293" t="s">
        <v>177</v>
      </c>
      <c r="G293" t="s">
        <v>20</v>
      </c>
      <c r="H293" t="s">
        <v>20</v>
      </c>
      <c r="I293" t="s">
        <v>22</v>
      </c>
      <c r="J293">
        <v>98.4</v>
      </c>
      <c r="K293">
        <v>1.55</v>
      </c>
      <c r="L293">
        <v>0</v>
      </c>
      <c r="M293">
        <v>0.04</v>
      </c>
      <c r="N293">
        <v>0</v>
      </c>
      <c r="O293">
        <v>0</v>
      </c>
      <c r="P293">
        <v>0</v>
      </c>
    </row>
    <row r="294" spans="1:16">
      <c r="A294" t="s">
        <v>173</v>
      </c>
      <c r="B294" t="s">
        <v>38</v>
      </c>
      <c r="C294" t="s">
        <v>17</v>
      </c>
      <c r="D294" t="s">
        <v>18</v>
      </c>
      <c r="E294" t="str">
        <f>"9"</f>
        <v>9</v>
      </c>
      <c r="F294" t="s">
        <v>178</v>
      </c>
      <c r="G294" t="s">
        <v>20</v>
      </c>
      <c r="H294" t="s">
        <v>20</v>
      </c>
      <c r="I294" t="s">
        <v>20</v>
      </c>
      <c r="J294">
        <v>98.22</v>
      </c>
      <c r="K294">
        <v>1.73</v>
      </c>
      <c r="L294">
        <v>0</v>
      </c>
      <c r="M294">
        <v>0.04</v>
      </c>
      <c r="N294">
        <v>0</v>
      </c>
      <c r="O294">
        <v>0</v>
      </c>
      <c r="P294">
        <v>0</v>
      </c>
    </row>
    <row r="295" spans="1:16">
      <c r="A295" t="s">
        <v>173</v>
      </c>
      <c r="B295" t="s">
        <v>38</v>
      </c>
      <c r="C295" t="s">
        <v>17</v>
      </c>
      <c r="D295" t="s">
        <v>21</v>
      </c>
      <c r="E295" t="str">
        <f>"9"</f>
        <v>9</v>
      </c>
      <c r="F295" t="s">
        <v>178</v>
      </c>
      <c r="G295" t="s">
        <v>20</v>
      </c>
      <c r="H295" t="s">
        <v>20</v>
      </c>
      <c r="I295" t="s">
        <v>22</v>
      </c>
      <c r="J295">
        <v>98.22</v>
      </c>
      <c r="K295">
        <v>1.73</v>
      </c>
      <c r="L295">
        <v>0</v>
      </c>
      <c r="M295">
        <v>0.04</v>
      </c>
      <c r="N295">
        <v>0</v>
      </c>
      <c r="O295">
        <v>0</v>
      </c>
      <c r="P295">
        <v>0</v>
      </c>
    </row>
    <row r="296" spans="1:16">
      <c r="A296" t="s">
        <v>173</v>
      </c>
      <c r="B296" t="s">
        <v>38</v>
      </c>
      <c r="C296" t="s">
        <v>17</v>
      </c>
      <c r="D296" t="s">
        <v>18</v>
      </c>
      <c r="E296" t="str">
        <f>"10"</f>
        <v>10</v>
      </c>
      <c r="F296" t="s">
        <v>179</v>
      </c>
      <c r="G296" t="s">
        <v>20</v>
      </c>
      <c r="H296" t="s">
        <v>20</v>
      </c>
      <c r="I296" t="s">
        <v>20</v>
      </c>
      <c r="J296">
        <v>94.33</v>
      </c>
      <c r="K296">
        <v>4.8600000000000003</v>
      </c>
      <c r="L296">
        <v>0</v>
      </c>
      <c r="M296">
        <v>0.81</v>
      </c>
      <c r="N296">
        <v>0</v>
      </c>
      <c r="O296">
        <v>0</v>
      </c>
      <c r="P296">
        <v>0</v>
      </c>
    </row>
    <row r="297" spans="1:16">
      <c r="A297" t="s">
        <v>173</v>
      </c>
      <c r="B297" t="s">
        <v>38</v>
      </c>
      <c r="C297" t="s">
        <v>17</v>
      </c>
      <c r="D297" t="s">
        <v>21</v>
      </c>
      <c r="E297" t="str">
        <f>"10"</f>
        <v>10</v>
      </c>
      <c r="F297" t="s">
        <v>179</v>
      </c>
      <c r="G297" t="s">
        <v>20</v>
      </c>
      <c r="H297" t="s">
        <v>20</v>
      </c>
      <c r="I297" t="s">
        <v>22</v>
      </c>
      <c r="J297">
        <v>94.33</v>
      </c>
      <c r="K297">
        <v>4.8600000000000003</v>
      </c>
      <c r="L297">
        <v>0</v>
      </c>
      <c r="M297">
        <v>0.81</v>
      </c>
      <c r="N297">
        <v>0</v>
      </c>
      <c r="O297">
        <v>0</v>
      </c>
      <c r="P297">
        <v>0</v>
      </c>
    </row>
    <row r="298" spans="1:16">
      <c r="A298" t="s">
        <v>173</v>
      </c>
      <c r="B298" t="s">
        <v>38</v>
      </c>
      <c r="C298" t="s">
        <v>17</v>
      </c>
      <c r="D298" t="s">
        <v>18</v>
      </c>
      <c r="E298" t="str">
        <f>"11"</f>
        <v>11</v>
      </c>
      <c r="F298" t="s">
        <v>180</v>
      </c>
      <c r="G298" t="s">
        <v>20</v>
      </c>
      <c r="H298" t="s">
        <v>20</v>
      </c>
      <c r="I298" t="s">
        <v>20</v>
      </c>
      <c r="J298">
        <v>99.81</v>
      </c>
      <c r="K298">
        <v>0.14000000000000001</v>
      </c>
      <c r="L298">
        <v>0</v>
      </c>
      <c r="M298">
        <v>0.05</v>
      </c>
      <c r="N298">
        <v>0</v>
      </c>
      <c r="O298">
        <v>0</v>
      </c>
      <c r="P298">
        <v>0</v>
      </c>
    </row>
    <row r="299" spans="1:16">
      <c r="A299" t="s">
        <v>173</v>
      </c>
      <c r="B299" t="s">
        <v>38</v>
      </c>
      <c r="C299" t="s">
        <v>17</v>
      </c>
      <c r="D299" t="s">
        <v>21</v>
      </c>
      <c r="E299" t="str">
        <f>"11"</f>
        <v>11</v>
      </c>
      <c r="F299" t="s">
        <v>180</v>
      </c>
      <c r="G299" t="s">
        <v>20</v>
      </c>
      <c r="H299" t="s">
        <v>20</v>
      </c>
      <c r="I299" t="s">
        <v>22</v>
      </c>
      <c r="J299">
        <v>99.81</v>
      </c>
      <c r="K299">
        <v>0.14000000000000001</v>
      </c>
      <c r="L299">
        <v>0</v>
      </c>
      <c r="M299">
        <v>0.05</v>
      </c>
      <c r="N299">
        <v>0</v>
      </c>
      <c r="O299">
        <v>0</v>
      </c>
      <c r="P299">
        <v>0</v>
      </c>
    </row>
    <row r="300" spans="1:16">
      <c r="A300" t="s">
        <v>173</v>
      </c>
      <c r="B300" t="s">
        <v>38</v>
      </c>
      <c r="C300" t="s">
        <v>17</v>
      </c>
      <c r="D300" t="s">
        <v>18</v>
      </c>
      <c r="E300" t="str">
        <f>"12"</f>
        <v>12</v>
      </c>
      <c r="F300" t="s">
        <v>181</v>
      </c>
      <c r="G300" t="s">
        <v>20</v>
      </c>
      <c r="H300" t="s">
        <v>20</v>
      </c>
      <c r="I300" t="s">
        <v>20</v>
      </c>
      <c r="J300">
        <v>99.62</v>
      </c>
      <c r="K300">
        <v>0.33</v>
      </c>
      <c r="L300">
        <v>0</v>
      </c>
      <c r="M300">
        <v>0.04</v>
      </c>
      <c r="N300">
        <v>0</v>
      </c>
      <c r="O300">
        <v>0</v>
      </c>
      <c r="P300">
        <v>0</v>
      </c>
    </row>
    <row r="301" spans="1:16">
      <c r="A301" t="s">
        <v>173</v>
      </c>
      <c r="B301" t="s">
        <v>38</v>
      </c>
      <c r="C301" t="s">
        <v>17</v>
      </c>
      <c r="D301" t="s">
        <v>21</v>
      </c>
      <c r="E301" t="str">
        <f>"12"</f>
        <v>12</v>
      </c>
      <c r="F301" t="s">
        <v>181</v>
      </c>
      <c r="G301" t="s">
        <v>20</v>
      </c>
      <c r="H301" t="s">
        <v>20</v>
      </c>
      <c r="I301" t="s">
        <v>22</v>
      </c>
      <c r="J301">
        <v>99.62</v>
      </c>
      <c r="K301">
        <v>0.33</v>
      </c>
      <c r="L301">
        <v>0</v>
      </c>
      <c r="M301">
        <v>0.04</v>
      </c>
      <c r="N301">
        <v>0</v>
      </c>
      <c r="O301">
        <v>0</v>
      </c>
      <c r="P301">
        <v>0</v>
      </c>
    </row>
    <row r="302" spans="1:16">
      <c r="A302" t="s">
        <v>173</v>
      </c>
      <c r="B302" t="s">
        <v>38</v>
      </c>
      <c r="C302" t="s">
        <v>17</v>
      </c>
      <c r="D302" t="s">
        <v>18</v>
      </c>
      <c r="E302" t="str">
        <f>"13"</f>
        <v>13</v>
      </c>
      <c r="F302" t="s">
        <v>182</v>
      </c>
      <c r="G302" t="s">
        <v>20</v>
      </c>
      <c r="H302" t="s">
        <v>20</v>
      </c>
      <c r="I302" t="s">
        <v>20</v>
      </c>
      <c r="J302">
        <v>99.83</v>
      </c>
      <c r="K302">
        <v>0.12</v>
      </c>
      <c r="L302">
        <v>0</v>
      </c>
      <c r="M302">
        <v>0.04</v>
      </c>
      <c r="N302">
        <v>0</v>
      </c>
      <c r="O302">
        <v>0</v>
      </c>
      <c r="P302">
        <v>0</v>
      </c>
    </row>
    <row r="303" spans="1:16">
      <c r="A303" t="s">
        <v>173</v>
      </c>
      <c r="B303" t="s">
        <v>38</v>
      </c>
      <c r="C303" t="s">
        <v>17</v>
      </c>
      <c r="D303" t="s">
        <v>21</v>
      </c>
      <c r="E303" t="str">
        <f>"13"</f>
        <v>13</v>
      </c>
      <c r="F303" t="s">
        <v>182</v>
      </c>
      <c r="G303" t="s">
        <v>20</v>
      </c>
      <c r="H303" t="s">
        <v>20</v>
      </c>
      <c r="I303" t="s">
        <v>22</v>
      </c>
      <c r="J303">
        <v>99.83</v>
      </c>
      <c r="K303">
        <v>0.12</v>
      </c>
      <c r="L303">
        <v>0</v>
      </c>
      <c r="M303">
        <v>0.04</v>
      </c>
      <c r="N303">
        <v>0</v>
      </c>
      <c r="O303">
        <v>0</v>
      </c>
      <c r="P303">
        <v>0</v>
      </c>
    </row>
    <row r="304" spans="1:16">
      <c r="A304" t="s">
        <v>173</v>
      </c>
      <c r="B304" t="s">
        <v>38</v>
      </c>
      <c r="C304" t="s">
        <v>17</v>
      </c>
      <c r="D304" t="s">
        <v>18</v>
      </c>
      <c r="E304" t="str">
        <f>"14"</f>
        <v>14</v>
      </c>
      <c r="F304" t="s">
        <v>183</v>
      </c>
      <c r="G304" t="s">
        <v>20</v>
      </c>
      <c r="H304" t="s">
        <v>20</v>
      </c>
      <c r="I304" t="s">
        <v>20</v>
      </c>
      <c r="J304">
        <v>97.79</v>
      </c>
      <c r="K304">
        <v>2.17</v>
      </c>
      <c r="L304">
        <v>0</v>
      </c>
      <c r="M304">
        <v>0.04</v>
      </c>
      <c r="N304">
        <v>0</v>
      </c>
      <c r="O304">
        <v>0</v>
      </c>
      <c r="P304">
        <v>0</v>
      </c>
    </row>
    <row r="305" spans="1:16">
      <c r="A305" t="s">
        <v>173</v>
      </c>
      <c r="B305" t="s">
        <v>38</v>
      </c>
      <c r="C305" t="s">
        <v>17</v>
      </c>
      <c r="D305" t="s">
        <v>21</v>
      </c>
      <c r="E305" t="str">
        <f>"14"</f>
        <v>14</v>
      </c>
      <c r="F305" t="s">
        <v>183</v>
      </c>
      <c r="G305" t="s">
        <v>20</v>
      </c>
      <c r="H305" t="s">
        <v>20</v>
      </c>
      <c r="I305" t="s">
        <v>22</v>
      </c>
      <c r="J305">
        <v>97.79</v>
      </c>
      <c r="K305">
        <v>2.17</v>
      </c>
      <c r="L305">
        <v>0</v>
      </c>
      <c r="M305">
        <v>0.04</v>
      </c>
      <c r="N305">
        <v>0</v>
      </c>
      <c r="O305">
        <v>0</v>
      </c>
      <c r="P305">
        <v>0</v>
      </c>
    </row>
    <row r="306" spans="1:16">
      <c r="A306" t="s">
        <v>173</v>
      </c>
      <c r="B306" t="s">
        <v>38</v>
      </c>
      <c r="C306" t="s">
        <v>17</v>
      </c>
      <c r="D306" t="s">
        <v>18</v>
      </c>
      <c r="E306" t="str">
        <f>"15"</f>
        <v>15</v>
      </c>
      <c r="F306" t="s">
        <v>184</v>
      </c>
      <c r="G306" t="s">
        <v>20</v>
      </c>
      <c r="H306" t="s">
        <v>20</v>
      </c>
      <c r="I306" t="s">
        <v>20</v>
      </c>
      <c r="J306">
        <v>98.26</v>
      </c>
      <c r="K306">
        <v>1.71</v>
      </c>
      <c r="L306">
        <v>0</v>
      </c>
      <c r="M306">
        <v>0.03</v>
      </c>
      <c r="N306">
        <v>0</v>
      </c>
      <c r="O306">
        <v>0</v>
      </c>
      <c r="P306">
        <v>0</v>
      </c>
    </row>
    <row r="307" spans="1:16">
      <c r="A307" t="s">
        <v>173</v>
      </c>
      <c r="B307" t="s">
        <v>38</v>
      </c>
      <c r="C307" t="s">
        <v>17</v>
      </c>
      <c r="D307" t="s">
        <v>21</v>
      </c>
      <c r="E307" t="str">
        <f>"15"</f>
        <v>15</v>
      </c>
      <c r="F307" t="s">
        <v>184</v>
      </c>
      <c r="G307" t="s">
        <v>20</v>
      </c>
      <c r="H307" t="s">
        <v>20</v>
      </c>
      <c r="I307" t="s">
        <v>22</v>
      </c>
      <c r="J307">
        <v>98.26</v>
      </c>
      <c r="K307">
        <v>1.71</v>
      </c>
      <c r="L307">
        <v>0</v>
      </c>
      <c r="M307">
        <v>0.03</v>
      </c>
      <c r="N307">
        <v>0</v>
      </c>
      <c r="O307">
        <v>0</v>
      </c>
      <c r="P307">
        <v>0</v>
      </c>
    </row>
    <row r="308" spans="1:16">
      <c r="A308" t="s">
        <v>173</v>
      </c>
      <c r="B308" t="s">
        <v>38</v>
      </c>
      <c r="C308" t="s">
        <v>17</v>
      </c>
      <c r="D308" t="s">
        <v>18</v>
      </c>
      <c r="E308" t="str">
        <f>"16"</f>
        <v>16</v>
      </c>
      <c r="F308" t="s">
        <v>185</v>
      </c>
      <c r="G308" t="s">
        <v>20</v>
      </c>
      <c r="H308" t="s">
        <v>20</v>
      </c>
      <c r="I308" t="s">
        <v>20</v>
      </c>
      <c r="J308">
        <v>98.42</v>
      </c>
      <c r="K308">
        <v>1.53</v>
      </c>
      <c r="L308">
        <v>0</v>
      </c>
      <c r="M308">
        <v>0.05</v>
      </c>
      <c r="N308">
        <v>0</v>
      </c>
      <c r="O308">
        <v>0</v>
      </c>
      <c r="P308">
        <v>0</v>
      </c>
    </row>
    <row r="309" spans="1:16">
      <c r="A309" t="s">
        <v>173</v>
      </c>
      <c r="B309" t="s">
        <v>38</v>
      </c>
      <c r="C309" t="s">
        <v>17</v>
      </c>
      <c r="D309" t="s">
        <v>21</v>
      </c>
      <c r="E309" t="str">
        <f>"16"</f>
        <v>16</v>
      </c>
      <c r="F309" t="s">
        <v>185</v>
      </c>
      <c r="G309" t="s">
        <v>20</v>
      </c>
      <c r="H309" t="s">
        <v>20</v>
      </c>
      <c r="I309" t="s">
        <v>22</v>
      </c>
      <c r="J309">
        <v>98.42</v>
      </c>
      <c r="K309">
        <v>1.53</v>
      </c>
      <c r="L309">
        <v>0</v>
      </c>
      <c r="M309">
        <v>0.05</v>
      </c>
      <c r="N309">
        <v>0</v>
      </c>
      <c r="O309">
        <v>0</v>
      </c>
      <c r="P309">
        <v>0</v>
      </c>
    </row>
    <row r="310" spans="1:16">
      <c r="A310" t="s">
        <v>173</v>
      </c>
      <c r="B310" t="s">
        <v>38</v>
      </c>
      <c r="C310" t="s">
        <v>17</v>
      </c>
      <c r="D310" t="s">
        <v>18</v>
      </c>
      <c r="E310" t="str">
        <f>"17"</f>
        <v>17</v>
      </c>
      <c r="F310" t="s">
        <v>31</v>
      </c>
      <c r="G310" t="s">
        <v>20</v>
      </c>
      <c r="H310" t="s">
        <v>20</v>
      </c>
      <c r="I310" t="s">
        <v>20</v>
      </c>
      <c r="J310">
        <v>99.46</v>
      </c>
      <c r="K310">
        <v>0.03</v>
      </c>
      <c r="L310">
        <v>0</v>
      </c>
      <c r="M310">
        <v>0.51</v>
      </c>
      <c r="N310">
        <v>0</v>
      </c>
      <c r="O310">
        <v>0</v>
      </c>
      <c r="P310">
        <v>0</v>
      </c>
    </row>
    <row r="311" spans="1:16">
      <c r="A311" t="s">
        <v>173</v>
      </c>
      <c r="B311" t="s">
        <v>38</v>
      </c>
      <c r="C311" t="s">
        <v>17</v>
      </c>
      <c r="D311" t="s">
        <v>21</v>
      </c>
      <c r="E311" t="str">
        <f>"17"</f>
        <v>17</v>
      </c>
      <c r="F311" t="s">
        <v>31</v>
      </c>
      <c r="G311" t="s">
        <v>20</v>
      </c>
      <c r="H311" t="s">
        <v>20</v>
      </c>
      <c r="I311" t="s">
        <v>22</v>
      </c>
      <c r="J311">
        <v>99.46</v>
      </c>
      <c r="K311">
        <v>0.03</v>
      </c>
      <c r="L311">
        <v>0</v>
      </c>
      <c r="M311">
        <v>0.51</v>
      </c>
      <c r="N311">
        <v>0</v>
      </c>
      <c r="O311">
        <v>0</v>
      </c>
      <c r="P311">
        <v>0</v>
      </c>
    </row>
    <row r="312" spans="1:16">
      <c r="A312" t="s">
        <v>173</v>
      </c>
      <c r="B312" t="s">
        <v>38</v>
      </c>
      <c r="C312" t="s">
        <v>17</v>
      </c>
      <c r="D312" t="s">
        <v>18</v>
      </c>
      <c r="E312" t="str">
        <f>"18"</f>
        <v>18</v>
      </c>
      <c r="F312" t="s">
        <v>32</v>
      </c>
      <c r="G312" t="s">
        <v>20</v>
      </c>
      <c r="H312" t="s">
        <v>20</v>
      </c>
      <c r="I312" t="s">
        <v>20</v>
      </c>
      <c r="J312">
        <v>99.94</v>
      </c>
      <c r="K312">
        <v>0.02</v>
      </c>
      <c r="L312">
        <v>0</v>
      </c>
      <c r="M312">
        <v>0.04</v>
      </c>
      <c r="N312">
        <v>0</v>
      </c>
      <c r="O312">
        <v>0</v>
      </c>
      <c r="P312">
        <v>0</v>
      </c>
    </row>
    <row r="313" spans="1:16">
      <c r="A313" t="s">
        <v>173</v>
      </c>
      <c r="B313" t="s">
        <v>38</v>
      </c>
      <c r="C313" t="s">
        <v>17</v>
      </c>
      <c r="D313" t="s">
        <v>21</v>
      </c>
      <c r="E313" t="str">
        <f>"18"</f>
        <v>18</v>
      </c>
      <c r="F313" t="s">
        <v>32</v>
      </c>
      <c r="G313" t="s">
        <v>20</v>
      </c>
      <c r="H313" t="s">
        <v>20</v>
      </c>
      <c r="I313" t="s">
        <v>22</v>
      </c>
      <c r="J313">
        <v>99.94</v>
      </c>
      <c r="K313">
        <v>0.02</v>
      </c>
      <c r="L313">
        <v>0</v>
      </c>
      <c r="M313">
        <v>0.04</v>
      </c>
      <c r="N313">
        <v>0</v>
      </c>
      <c r="O313">
        <v>0</v>
      </c>
      <c r="P313">
        <v>0</v>
      </c>
    </row>
    <row r="314" spans="1:16">
      <c r="A314" t="s">
        <v>173</v>
      </c>
      <c r="B314" t="s">
        <v>38</v>
      </c>
      <c r="C314" t="s">
        <v>17</v>
      </c>
      <c r="D314" t="s">
        <v>18</v>
      </c>
      <c r="E314" t="str">
        <f>"19"</f>
        <v>19</v>
      </c>
      <c r="F314" t="s">
        <v>186</v>
      </c>
      <c r="G314" t="s">
        <v>20</v>
      </c>
      <c r="H314" t="s">
        <v>20</v>
      </c>
      <c r="I314" t="s">
        <v>20</v>
      </c>
      <c r="J314">
        <v>88.37</v>
      </c>
      <c r="K314">
        <v>1.94</v>
      </c>
      <c r="L314">
        <v>0</v>
      </c>
      <c r="M314">
        <v>9.68</v>
      </c>
      <c r="N314">
        <v>0</v>
      </c>
      <c r="O314">
        <v>0</v>
      </c>
      <c r="P314">
        <v>0</v>
      </c>
    </row>
    <row r="315" spans="1:16">
      <c r="A315" t="s">
        <v>173</v>
      </c>
      <c r="B315" t="s">
        <v>38</v>
      </c>
      <c r="C315" t="s">
        <v>17</v>
      </c>
      <c r="D315" t="s">
        <v>21</v>
      </c>
      <c r="E315" t="str">
        <f>"19"</f>
        <v>19</v>
      </c>
      <c r="F315" t="s">
        <v>186</v>
      </c>
      <c r="G315" t="s">
        <v>20</v>
      </c>
      <c r="H315" t="s">
        <v>20</v>
      </c>
      <c r="I315" t="s">
        <v>22</v>
      </c>
      <c r="J315">
        <v>88.37</v>
      </c>
      <c r="K315">
        <v>1.94</v>
      </c>
      <c r="L315">
        <v>0</v>
      </c>
      <c r="M315">
        <v>9.68</v>
      </c>
      <c r="N315">
        <v>0</v>
      </c>
      <c r="O315">
        <v>0</v>
      </c>
      <c r="P315">
        <v>0</v>
      </c>
    </row>
    <row r="316" spans="1:16">
      <c r="A316" t="s">
        <v>173</v>
      </c>
      <c r="B316" t="s">
        <v>38</v>
      </c>
      <c r="C316" t="s">
        <v>17</v>
      </c>
      <c r="D316" t="s">
        <v>18</v>
      </c>
      <c r="E316" t="str">
        <f>"20"</f>
        <v>20</v>
      </c>
      <c r="F316" t="s">
        <v>64</v>
      </c>
      <c r="G316" t="s">
        <v>20</v>
      </c>
      <c r="H316" t="s">
        <v>20</v>
      </c>
      <c r="I316" t="s">
        <v>20</v>
      </c>
      <c r="J316">
        <v>97.08</v>
      </c>
      <c r="K316">
        <v>2.88</v>
      </c>
      <c r="L316">
        <v>0</v>
      </c>
      <c r="M316">
        <v>0.04</v>
      </c>
      <c r="N316">
        <v>0</v>
      </c>
      <c r="O316">
        <v>0</v>
      </c>
      <c r="P316">
        <v>0</v>
      </c>
    </row>
    <row r="317" spans="1:16">
      <c r="A317" t="s">
        <v>173</v>
      </c>
      <c r="B317" t="s">
        <v>38</v>
      </c>
      <c r="C317" t="s">
        <v>17</v>
      </c>
      <c r="D317" t="s">
        <v>21</v>
      </c>
      <c r="E317" t="str">
        <f>"20"</f>
        <v>20</v>
      </c>
      <c r="F317" t="s">
        <v>64</v>
      </c>
      <c r="G317" t="s">
        <v>20</v>
      </c>
      <c r="H317" t="s">
        <v>20</v>
      </c>
      <c r="I317" t="s">
        <v>22</v>
      </c>
      <c r="J317">
        <v>97.08</v>
      </c>
      <c r="K317">
        <v>2.88</v>
      </c>
      <c r="L317">
        <v>0</v>
      </c>
      <c r="M317">
        <v>0.04</v>
      </c>
      <c r="N317">
        <v>0</v>
      </c>
      <c r="O317">
        <v>0</v>
      </c>
      <c r="P317">
        <v>0</v>
      </c>
    </row>
    <row r="318" spans="1:16">
      <c r="A318" t="s">
        <v>173</v>
      </c>
      <c r="B318" t="s">
        <v>38</v>
      </c>
      <c r="C318" t="s">
        <v>17</v>
      </c>
      <c r="D318" t="s">
        <v>18</v>
      </c>
      <c r="E318" t="str">
        <f>"21"</f>
        <v>21</v>
      </c>
      <c r="F318" t="s">
        <v>35</v>
      </c>
      <c r="G318" t="s">
        <v>20</v>
      </c>
      <c r="H318" t="s">
        <v>20</v>
      </c>
      <c r="I318" t="s">
        <v>20</v>
      </c>
      <c r="J318">
        <v>92.63</v>
      </c>
      <c r="K318">
        <v>7.32</v>
      </c>
      <c r="L318">
        <v>0</v>
      </c>
      <c r="M318">
        <v>0.06</v>
      </c>
      <c r="N318">
        <v>0</v>
      </c>
      <c r="O318">
        <v>0</v>
      </c>
      <c r="P318">
        <v>0</v>
      </c>
    </row>
    <row r="319" spans="1:16">
      <c r="A319" t="s">
        <v>173</v>
      </c>
      <c r="B319" t="s">
        <v>38</v>
      </c>
      <c r="C319" t="s">
        <v>17</v>
      </c>
      <c r="D319" t="s">
        <v>21</v>
      </c>
      <c r="E319" t="str">
        <f>"21"</f>
        <v>21</v>
      </c>
      <c r="F319" t="s">
        <v>35</v>
      </c>
      <c r="G319" t="s">
        <v>20</v>
      </c>
      <c r="H319" t="s">
        <v>20</v>
      </c>
      <c r="I319" t="s">
        <v>22</v>
      </c>
      <c r="J319">
        <v>92.63</v>
      </c>
      <c r="K319">
        <v>7.32</v>
      </c>
      <c r="L319">
        <v>0</v>
      </c>
      <c r="M319">
        <v>0.06</v>
      </c>
      <c r="N319">
        <v>0</v>
      </c>
      <c r="O319">
        <v>0</v>
      </c>
      <c r="P319">
        <v>0</v>
      </c>
    </row>
    <row r="320" spans="1:16">
      <c r="A320" t="s">
        <v>173</v>
      </c>
      <c r="B320" t="s">
        <v>38</v>
      </c>
      <c r="C320" t="s">
        <v>17</v>
      </c>
      <c r="D320" t="s">
        <v>18</v>
      </c>
      <c r="E320" t="str">
        <f>"22"</f>
        <v>22</v>
      </c>
      <c r="F320" t="s">
        <v>65</v>
      </c>
      <c r="G320" t="s">
        <v>20</v>
      </c>
      <c r="H320" t="s">
        <v>20</v>
      </c>
      <c r="I320" t="s">
        <v>20</v>
      </c>
      <c r="J320">
        <v>87.97</v>
      </c>
      <c r="K320">
        <v>11.98</v>
      </c>
      <c r="L320">
        <v>0</v>
      </c>
      <c r="M320">
        <v>0.06</v>
      </c>
      <c r="N320">
        <v>0</v>
      </c>
      <c r="O320">
        <v>0</v>
      </c>
      <c r="P320">
        <v>0</v>
      </c>
    </row>
    <row r="321" spans="1:16">
      <c r="A321" t="s">
        <v>173</v>
      </c>
      <c r="B321" t="s">
        <v>38</v>
      </c>
      <c r="C321" t="s">
        <v>17</v>
      </c>
      <c r="D321" t="s">
        <v>21</v>
      </c>
      <c r="E321" t="str">
        <f>"22"</f>
        <v>22</v>
      </c>
      <c r="F321" t="s">
        <v>65</v>
      </c>
      <c r="G321" t="s">
        <v>20</v>
      </c>
      <c r="H321" t="s">
        <v>20</v>
      </c>
      <c r="I321" t="s">
        <v>22</v>
      </c>
      <c r="J321">
        <v>87.97</v>
      </c>
      <c r="K321">
        <v>11.98</v>
      </c>
      <c r="L321">
        <v>0</v>
      </c>
      <c r="M321">
        <v>0.06</v>
      </c>
      <c r="N321">
        <v>0</v>
      </c>
      <c r="O321">
        <v>0</v>
      </c>
      <c r="P321">
        <v>0</v>
      </c>
    </row>
    <row r="322" spans="1:16">
      <c r="A322" t="s">
        <v>173</v>
      </c>
      <c r="B322" t="s">
        <v>38</v>
      </c>
      <c r="C322" t="s">
        <v>17</v>
      </c>
      <c r="D322" t="s">
        <v>18</v>
      </c>
      <c r="E322" t="str">
        <f>"23"</f>
        <v>23</v>
      </c>
      <c r="F322" t="s">
        <v>36</v>
      </c>
      <c r="G322" t="s">
        <v>20</v>
      </c>
      <c r="H322" t="s">
        <v>20</v>
      </c>
      <c r="I322" t="s">
        <v>20</v>
      </c>
      <c r="J322">
        <v>99.65</v>
      </c>
      <c r="K322">
        <v>0.24</v>
      </c>
      <c r="L322">
        <v>0</v>
      </c>
      <c r="M322">
        <v>0.1</v>
      </c>
      <c r="N322">
        <v>0</v>
      </c>
      <c r="O322">
        <v>0</v>
      </c>
      <c r="P322">
        <v>0</v>
      </c>
    </row>
    <row r="323" spans="1:16">
      <c r="A323" t="s">
        <v>173</v>
      </c>
      <c r="B323" t="s">
        <v>38</v>
      </c>
      <c r="C323" t="s">
        <v>17</v>
      </c>
      <c r="D323" t="s">
        <v>21</v>
      </c>
      <c r="E323" t="str">
        <f>"23"</f>
        <v>23</v>
      </c>
      <c r="F323" t="s">
        <v>36</v>
      </c>
      <c r="G323" t="s">
        <v>20</v>
      </c>
      <c r="H323" t="s">
        <v>20</v>
      </c>
      <c r="I323" t="s">
        <v>22</v>
      </c>
      <c r="J323">
        <v>99.65</v>
      </c>
      <c r="K323">
        <v>0.24</v>
      </c>
      <c r="L323">
        <v>0</v>
      </c>
      <c r="M323">
        <v>0.1</v>
      </c>
      <c r="N323">
        <v>0</v>
      </c>
      <c r="O323">
        <v>0</v>
      </c>
      <c r="P323">
        <v>0</v>
      </c>
    </row>
    <row r="324" spans="1:16">
      <c r="A324" t="s">
        <v>173</v>
      </c>
      <c r="B324" t="s">
        <v>38</v>
      </c>
      <c r="C324" t="s">
        <v>17</v>
      </c>
      <c r="D324" t="s">
        <v>18</v>
      </c>
      <c r="E324" t="str">
        <f>"24"</f>
        <v>24</v>
      </c>
      <c r="F324" t="s">
        <v>66</v>
      </c>
      <c r="G324" t="s">
        <v>20</v>
      </c>
      <c r="H324" t="s">
        <v>20</v>
      </c>
      <c r="I324" t="s">
        <v>20</v>
      </c>
      <c r="J324">
        <v>95.33</v>
      </c>
      <c r="K324">
        <v>4.63</v>
      </c>
      <c r="L324">
        <v>0</v>
      </c>
      <c r="M324">
        <v>0.04</v>
      </c>
      <c r="N324">
        <v>0</v>
      </c>
      <c r="O324">
        <v>0</v>
      </c>
      <c r="P324">
        <v>0</v>
      </c>
    </row>
    <row r="325" spans="1:16">
      <c r="A325" t="s">
        <v>173</v>
      </c>
      <c r="B325" t="s">
        <v>38</v>
      </c>
      <c r="C325" t="s">
        <v>17</v>
      </c>
      <c r="D325" t="s">
        <v>21</v>
      </c>
      <c r="E325" t="str">
        <f>"24"</f>
        <v>24</v>
      </c>
      <c r="F325" t="s">
        <v>66</v>
      </c>
      <c r="G325" t="s">
        <v>20</v>
      </c>
      <c r="H325" t="s">
        <v>20</v>
      </c>
      <c r="I325" t="s">
        <v>22</v>
      </c>
      <c r="J325">
        <v>95.33</v>
      </c>
      <c r="K325">
        <v>4.63</v>
      </c>
      <c r="L325">
        <v>0</v>
      </c>
      <c r="M325">
        <v>0.04</v>
      </c>
      <c r="N325">
        <v>0</v>
      </c>
      <c r="O325">
        <v>0</v>
      </c>
      <c r="P325">
        <v>0</v>
      </c>
    </row>
    <row r="326" spans="1:16">
      <c r="A326" t="s">
        <v>187</v>
      </c>
      <c r="B326" t="s">
        <v>188</v>
      </c>
      <c r="C326" t="s">
        <v>189</v>
      </c>
      <c r="D326">
        <v>907910</v>
      </c>
      <c r="E326" t="str">
        <f>"1"</f>
        <v>1</v>
      </c>
      <c r="F326" t="s">
        <v>190</v>
      </c>
      <c r="G326" t="s">
        <v>20</v>
      </c>
      <c r="H326" t="s">
        <v>20</v>
      </c>
      <c r="I326" t="s">
        <v>20</v>
      </c>
      <c r="J326">
        <v>94.52</v>
      </c>
      <c r="K326">
        <v>5.46</v>
      </c>
      <c r="L326">
        <v>0</v>
      </c>
      <c r="M326">
        <v>0.02</v>
      </c>
      <c r="N326">
        <v>0</v>
      </c>
      <c r="O326">
        <v>0</v>
      </c>
      <c r="P326">
        <v>0</v>
      </c>
    </row>
    <row r="327" spans="1:16">
      <c r="A327" t="s">
        <v>187</v>
      </c>
      <c r="B327" t="s">
        <v>188</v>
      </c>
      <c r="C327" t="s">
        <v>189</v>
      </c>
      <c r="D327">
        <v>907910</v>
      </c>
      <c r="E327" t="str">
        <f>"2"</f>
        <v>2</v>
      </c>
      <c r="F327" t="s">
        <v>191</v>
      </c>
      <c r="G327" t="s">
        <v>20</v>
      </c>
      <c r="H327" t="s">
        <v>20</v>
      </c>
      <c r="I327" t="s">
        <v>20</v>
      </c>
      <c r="J327">
        <v>94.54</v>
      </c>
      <c r="K327">
        <v>5.41</v>
      </c>
      <c r="L327">
        <v>0</v>
      </c>
      <c r="M327">
        <v>0.05</v>
      </c>
      <c r="N327">
        <v>0</v>
      </c>
      <c r="O327">
        <v>0</v>
      </c>
      <c r="P327">
        <v>0</v>
      </c>
    </row>
    <row r="328" spans="1:16">
      <c r="A328" t="s">
        <v>187</v>
      </c>
      <c r="B328" t="s">
        <v>188</v>
      </c>
      <c r="C328" t="s">
        <v>189</v>
      </c>
      <c r="D328">
        <v>907910</v>
      </c>
      <c r="E328" t="str">
        <f>"3"</f>
        <v>3</v>
      </c>
      <c r="F328" t="s">
        <v>55</v>
      </c>
      <c r="G328" t="s">
        <v>20</v>
      </c>
      <c r="H328" t="s">
        <v>20</v>
      </c>
      <c r="I328" t="s">
        <v>20</v>
      </c>
      <c r="J328">
        <v>97.57</v>
      </c>
      <c r="K328">
        <v>0.5</v>
      </c>
      <c r="L328">
        <v>0</v>
      </c>
      <c r="M328">
        <v>1.93</v>
      </c>
      <c r="N328">
        <v>0</v>
      </c>
      <c r="O328">
        <v>0</v>
      </c>
      <c r="P328">
        <v>0</v>
      </c>
    </row>
    <row r="329" spans="1:16">
      <c r="A329" t="s">
        <v>187</v>
      </c>
      <c r="B329" t="s">
        <v>188</v>
      </c>
      <c r="C329" t="s">
        <v>189</v>
      </c>
      <c r="D329">
        <v>907910</v>
      </c>
      <c r="E329" t="str">
        <f>"4"</f>
        <v>4</v>
      </c>
      <c r="F329" t="s">
        <v>84</v>
      </c>
      <c r="G329" t="s">
        <v>20</v>
      </c>
      <c r="H329" t="s">
        <v>20</v>
      </c>
      <c r="I329" t="s">
        <v>20</v>
      </c>
      <c r="J329">
        <v>94.54</v>
      </c>
      <c r="K329">
        <v>5.41</v>
      </c>
      <c r="L329">
        <v>0</v>
      </c>
      <c r="M329">
        <v>0.05</v>
      </c>
      <c r="N329">
        <v>0</v>
      </c>
      <c r="O329">
        <v>0</v>
      </c>
      <c r="P329">
        <v>0</v>
      </c>
    </row>
  </sheetData>
  <sheetProtection algorithmName="SHA-512" hashValue="yiszNKGNVDH7YER0Uqxjh7yYWwm2L2jNj+RvlkImJRQ43FsjmrqCg+D/pK/S+oY+qWO6STCEDsZSt4YDf1zYKQ==" saltValue="okoHIgiKH1xaEtor/W/EsQ==" spinCount="100000" sheet="1" objects="1" scenarios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40e7d9a3-4cc4-4655-a38e-8b11f2141e97}" enabled="1" method="Privileged" siteId="{3c7593b4-d1fe-4abc-a0af-b6c4f6f46dfe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-New-Configuration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Louis Bromfield</dc:creator>
  <cp:lastModifiedBy>Emma Revel-Chion</cp:lastModifiedBy>
  <dcterms:created xsi:type="dcterms:W3CDTF">2026-01-05T10:46:17Z</dcterms:created>
  <dcterms:modified xsi:type="dcterms:W3CDTF">2026-01-05T11:23:47Z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0e7d9a3-4cc4-4655-a38e-8b11f2141e97_Enabled">
    <vt:lpwstr>true</vt:lpwstr>
  </property>
  <property fmtid="{D5CDD505-2E9C-101B-9397-08002B2CF9AE}" pid="3" name="MSIP_Label_40e7d9a3-4cc4-4655-a38e-8b11f2141e97_SetDate">
    <vt:lpwstr>2026-01-05T10:46:17Z</vt:lpwstr>
  </property>
  <property fmtid="{D5CDD505-2E9C-101B-9397-08002B2CF9AE}" pid="4" name="MSIP_Label_40e7d9a3-4cc4-4655-a38e-8b11f2141e97_Method">
    <vt:lpwstr>Standard</vt:lpwstr>
  </property>
  <property fmtid="{D5CDD505-2E9C-101B-9397-08002B2CF9AE}" pid="5" name="MSIP_Label_40e7d9a3-4cc4-4655-a38e-8b11f2141e97_Name">
    <vt:lpwstr>PublicV2</vt:lpwstr>
  </property>
  <property fmtid="{D5CDD505-2E9C-101B-9397-08002B2CF9AE}" pid="6" name="MSIP_Label_40e7d9a3-4cc4-4655-a38e-8b11f2141e97_SiteId">
    <vt:lpwstr>3c7593b4-d1fe-4abc-a0af-b6c4f6f46dfe</vt:lpwstr>
  </property>
  <property fmtid="{D5CDD505-2E9C-101B-9397-08002B2CF9AE}" pid="7" name="MSIP_Label_40e7d9a3-4cc4-4655-a38e-8b11f2141e97_ActionId">
    <vt:lpwstr>57adc84b-b08a-4d12-a2f8-911e5bd96f43</vt:lpwstr>
  </property>
  <property fmtid="{D5CDD505-2E9C-101B-9397-08002B2CF9AE}" pid="8" name="MSIP_Label_40e7d9a3-4cc4-4655-a38e-8b11f2141e97_ContentBits">
    <vt:lpwstr>0</vt:lpwstr>
  </property>
</Properties>
</file>